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996B" lockStructure="1"/>
  <bookViews>
    <workbookView xWindow="-15" yWindow="6390" windowWidth="28830" windowHeight="6435" firstSheet="1" activeTab="4"/>
  </bookViews>
  <sheets>
    <sheet name="Biology A - H420" sheetId="1" r:id="rId1"/>
    <sheet name="Biology B (Adv Biology) - H422" sheetId="9" r:id="rId2"/>
    <sheet name="Chemistry A - H432" sheetId="10" r:id="rId3"/>
    <sheet name="Chemistry B (Salters) - H433" sheetId="11" r:id="rId4"/>
    <sheet name="Physics A - H556" sheetId="12" r:id="rId5"/>
    <sheet name="Physics B (Adv Physics) - H557" sheetId="13" r:id="rId6"/>
  </sheets>
  <definedNames>
    <definedName name="_xlnm.Print_Area" localSheetId="0">'Biology A - H420'!$A$7:$I$71</definedName>
    <definedName name="_xlnm.Print_Area" localSheetId="1">'Biology B (Adv Biology) - H422'!$A$7:$I$71</definedName>
    <definedName name="_xlnm.Print_Area" localSheetId="2">'Chemistry A - H432'!$A$7:$I$71</definedName>
    <definedName name="_xlnm.Print_Area" localSheetId="3">'Chemistry B (Salters) - H433'!$A$7:$I$71</definedName>
    <definedName name="_xlnm.Print_Area" localSheetId="4">'Physics A - H556'!$A$7:$I$71</definedName>
    <definedName name="_xlnm.Print_Area" localSheetId="5">'Physics B (Adv Physics) - H557'!$A$7:$I$71</definedName>
    <definedName name="_xlnm.Print_Titles" localSheetId="0">'Biology A - H420'!$1:$11</definedName>
    <definedName name="_xlnm.Print_Titles" localSheetId="1">'Biology B (Adv Biology) - H422'!$1:$11</definedName>
    <definedName name="_xlnm.Print_Titles" localSheetId="2">'Chemistry A - H432'!$1:$11</definedName>
    <definedName name="_xlnm.Print_Titles" localSheetId="3">'Chemistry B (Salters) - H433'!$1:$11</definedName>
    <definedName name="_xlnm.Print_Titles" localSheetId="4">'Physics A - H556'!$1:$11</definedName>
    <definedName name="_xlnm.Print_Titles" localSheetId="5">'Physics B (Adv Physics) - H557'!$1:$11</definedName>
  </definedNames>
  <calcPr calcId="145621"/>
</workbook>
</file>

<file path=xl/calcChain.xml><?xml version="1.0" encoding="utf-8"?>
<calcChain xmlns="http://schemas.openxmlformats.org/spreadsheetml/2006/main">
  <c r="H23" i="13" l="1"/>
  <c r="H22" i="13"/>
  <c r="H21" i="13"/>
  <c r="H20" i="13"/>
  <c r="H19" i="13"/>
  <c r="H18" i="13"/>
  <c r="H17" i="13"/>
  <c r="H23" i="12"/>
  <c r="H22" i="12"/>
  <c r="H21" i="12"/>
  <c r="H20" i="12"/>
  <c r="H19" i="12"/>
  <c r="H18" i="12"/>
  <c r="H17" i="12"/>
  <c r="H23" i="11"/>
  <c r="H22" i="11"/>
  <c r="H21" i="11"/>
  <c r="H20" i="11"/>
  <c r="H19" i="11"/>
  <c r="H18" i="11"/>
  <c r="H17" i="11"/>
  <c r="H23" i="10"/>
  <c r="H22" i="10"/>
  <c r="H21" i="10"/>
  <c r="H20" i="10"/>
  <c r="H19" i="10"/>
  <c r="H18" i="10"/>
  <c r="H17" i="10"/>
  <c r="H23" i="9"/>
  <c r="H22" i="9"/>
  <c r="H21" i="9"/>
  <c r="H20" i="9"/>
  <c r="H19" i="9"/>
  <c r="H18" i="9"/>
  <c r="H17" i="9"/>
  <c r="H23" i="1"/>
  <c r="H19" i="1"/>
  <c r="H20" i="1"/>
  <c r="H21" i="1"/>
  <c r="H22" i="1"/>
  <c r="H18" i="1"/>
  <c r="H17" i="1"/>
  <c r="D53" i="13" l="1"/>
  <c r="D52" i="13"/>
  <c r="D51" i="13"/>
  <c r="D50" i="13"/>
  <c r="D49" i="13"/>
  <c r="D48" i="13"/>
  <c r="D16" i="13"/>
  <c r="D53" i="12"/>
  <c r="D52" i="12"/>
  <c r="D51" i="12"/>
  <c r="D50" i="12"/>
  <c r="D49" i="12"/>
  <c r="D48" i="12"/>
  <c r="D16" i="12"/>
  <c r="D53" i="11"/>
  <c r="D52" i="11"/>
  <c r="D51" i="11"/>
  <c r="D50" i="11"/>
  <c r="D49" i="11"/>
  <c r="D48" i="11"/>
  <c r="D16" i="11"/>
  <c r="D53" i="10"/>
  <c r="D52" i="10"/>
  <c r="D51" i="10"/>
  <c r="D50" i="10"/>
  <c r="D49" i="10"/>
  <c r="D48" i="10"/>
  <c r="D16" i="10"/>
  <c r="D53" i="9"/>
  <c r="D52" i="9"/>
  <c r="D51" i="9"/>
  <c r="D50" i="9"/>
  <c r="D49" i="9"/>
  <c r="D48" i="9"/>
  <c r="D16" i="9"/>
  <c r="F23" i="12" l="1"/>
  <c r="F21" i="12"/>
  <c r="F19" i="12"/>
  <c r="F17" i="12"/>
  <c r="F22" i="12"/>
  <c r="F20" i="12"/>
  <c r="F18" i="12"/>
  <c r="F23" i="11"/>
  <c r="F21" i="11"/>
  <c r="F19" i="11"/>
  <c r="F17" i="11"/>
  <c r="F22" i="11"/>
  <c r="F20" i="11"/>
  <c r="F18" i="11"/>
  <c r="F23" i="10"/>
  <c r="F21" i="10"/>
  <c r="F19" i="10"/>
  <c r="F17" i="10"/>
  <c r="F22" i="10"/>
  <c r="F20" i="10"/>
  <c r="F18" i="10"/>
  <c r="F22" i="9"/>
  <c r="F20" i="9"/>
  <c r="F18" i="9"/>
  <c r="F23" i="9"/>
  <c r="F21" i="9"/>
  <c r="F19" i="9"/>
  <c r="F17" i="9"/>
  <c r="F21" i="13"/>
  <c r="F17" i="13"/>
  <c r="F23" i="13"/>
  <c r="F19" i="13"/>
  <c r="F20" i="13"/>
  <c r="F18" i="13"/>
  <c r="F22" i="13"/>
  <c r="D47" i="11"/>
  <c r="J24" i="13"/>
  <c r="D47" i="13"/>
  <c r="J24" i="12"/>
  <c r="D47" i="12"/>
  <c r="J24" i="11"/>
  <c r="J24" i="10"/>
  <c r="D47" i="10"/>
  <c r="J24" i="9"/>
  <c r="D47" i="9"/>
  <c r="D49" i="1"/>
  <c r="D50" i="1"/>
  <c r="D51" i="1"/>
  <c r="D52" i="1"/>
  <c r="D53" i="1"/>
  <c r="D48" i="1"/>
  <c r="D16" i="1"/>
  <c r="F51" i="13" l="1"/>
  <c r="F49" i="13"/>
  <c r="F48" i="13"/>
  <c r="F50" i="13"/>
  <c r="F53" i="13"/>
  <c r="F52" i="13"/>
  <c r="F52" i="12"/>
  <c r="F48" i="12"/>
  <c r="F51" i="12"/>
  <c r="F50" i="12"/>
  <c r="F53" i="12"/>
  <c r="F49" i="12"/>
  <c r="F51" i="11"/>
  <c r="F53" i="11"/>
  <c r="F52" i="11"/>
  <c r="F50" i="11"/>
  <c r="F49" i="11"/>
  <c r="F48" i="11"/>
  <c r="F53" i="10"/>
  <c r="F49" i="10"/>
  <c r="F52" i="10"/>
  <c r="F48" i="10"/>
  <c r="F51" i="10"/>
  <c r="F50" i="10"/>
  <c r="F51" i="9"/>
  <c r="F49" i="9"/>
  <c r="F52" i="9"/>
  <c r="F50" i="9"/>
  <c r="F53" i="9"/>
  <c r="F48" i="9"/>
  <c r="F21" i="1"/>
  <c r="F18" i="1"/>
  <c r="F19" i="1"/>
  <c r="F23" i="1"/>
  <c r="F20" i="1"/>
  <c r="F17" i="1"/>
  <c r="F22" i="1"/>
  <c r="D47" i="1"/>
  <c r="J24" i="1"/>
  <c r="F52" i="1" l="1"/>
  <c r="F50" i="1"/>
  <c r="F51" i="1"/>
  <c r="F53" i="1"/>
  <c r="F48" i="1"/>
  <c r="F49" i="1"/>
</calcChain>
</file>

<file path=xl/sharedStrings.xml><?xml version="1.0" encoding="utf-8"?>
<sst xmlns="http://schemas.openxmlformats.org/spreadsheetml/2006/main" count="312" uniqueCount="34">
  <si>
    <t>Specification Grade Breakdown</t>
  </si>
  <si>
    <t>All Grades</t>
  </si>
  <si>
    <t>A*</t>
  </si>
  <si>
    <t>Number of</t>
  </si>
  <si>
    <t>candidates</t>
  </si>
  <si>
    <t>Centre</t>
  </si>
  <si>
    <t>OCR</t>
  </si>
  <si>
    <t>National</t>
  </si>
  <si>
    <t>proportion</t>
  </si>
  <si>
    <t>-</t>
  </si>
  <si>
    <t>Qualification:</t>
  </si>
  <si>
    <t>Advanced GCE</t>
  </si>
  <si>
    <t>Series:</t>
  </si>
  <si>
    <t xml:space="preserve">  Grades</t>
  </si>
  <si>
    <t>ç</t>
  </si>
  <si>
    <t>at centre within the dotted area</t>
  </si>
  <si>
    <r>
      <t xml:space="preserve">Enter the </t>
    </r>
    <r>
      <rPr>
        <b/>
        <u/>
        <sz val="14"/>
        <color rgb="FFFF0000"/>
        <rFont val="Calibri"/>
        <family val="2"/>
        <scheme val="minor"/>
      </rPr>
      <t>Number</t>
    </r>
    <r>
      <rPr>
        <b/>
        <sz val="14"/>
        <color rgb="FFFF0000"/>
        <rFont val="Calibri"/>
        <family val="2"/>
        <scheme val="minor"/>
      </rPr>
      <t xml:space="preserve"> of Candidates</t>
    </r>
  </si>
  <si>
    <r>
      <t>(</t>
    </r>
    <r>
      <rPr>
        <b/>
        <u/>
        <sz val="14"/>
        <color rgb="FFFF0000"/>
        <rFont val="Calibri"/>
        <family val="2"/>
        <scheme val="minor"/>
      </rPr>
      <t>not</t>
    </r>
    <r>
      <rPr>
        <b/>
        <sz val="14"/>
        <color rgb="FFFF0000"/>
        <rFont val="Calibri"/>
        <family val="2"/>
        <scheme val="minor"/>
      </rPr>
      <t xml:space="preserve"> the Cumulative Number)</t>
    </r>
  </si>
  <si>
    <r>
      <rPr>
        <b/>
        <sz val="14"/>
        <color theme="1"/>
        <rFont val="Calibri"/>
        <family val="2"/>
        <scheme val="minor"/>
      </rPr>
      <t>Specification:</t>
    </r>
    <r>
      <rPr>
        <sz val="14"/>
        <color theme="1"/>
        <rFont val="Calibri"/>
        <family val="2"/>
        <scheme val="minor"/>
      </rPr>
      <t xml:space="preserve"> </t>
    </r>
  </si>
  <si>
    <t>Biology A</t>
  </si>
  <si>
    <t>Chemistry A</t>
  </si>
  <si>
    <t>Physics A</t>
  </si>
  <si>
    <t>per grade</t>
  </si>
  <si>
    <t>by grade</t>
  </si>
  <si>
    <t>A</t>
  </si>
  <si>
    <t>B</t>
  </si>
  <si>
    <t>C</t>
  </si>
  <si>
    <t>D</t>
  </si>
  <si>
    <t>E</t>
  </si>
  <si>
    <t>U</t>
  </si>
  <si>
    <t>Cumulative</t>
  </si>
  <si>
    <t>Chemistry B (Salters)</t>
  </si>
  <si>
    <t>Physics B (Adv Physics)</t>
  </si>
  <si>
    <t>Biology B (Adv Biology)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</si>
</sst>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&quot;%&quot;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6"/>
      <color theme="1"/>
      <name val="Wingdings"/>
      <charset val="2"/>
    </font>
    <font>
      <b/>
      <sz val="14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59"/>
      <color theme="1"/>
      <name val="Bauhaus 93"/>
      <family val="5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1"/>
      </left>
      <right style="mediumDashed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Dashed">
        <color theme="1"/>
      </left>
      <right style="mediumDashed">
        <color theme="1"/>
      </right>
      <top style="thin">
        <color theme="0" tint="-0.24994659260841701"/>
      </top>
      <bottom style="mediumDashed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Dashed">
        <color theme="1"/>
      </left>
      <right style="mediumDashed">
        <color theme="1"/>
      </right>
      <top style="thin">
        <color theme="0" tint="-0.24994659260841701"/>
      </top>
      <bottom/>
      <diagonal/>
    </border>
    <border>
      <left style="mediumDashed">
        <color theme="1"/>
      </left>
      <right style="mediumDashed">
        <color theme="1"/>
      </right>
      <top/>
      <bottom style="thin">
        <color theme="0" tint="-0.24994659260841701"/>
      </bottom>
      <diagonal/>
    </border>
    <border>
      <left/>
      <right/>
      <top/>
      <bottom style="mediumDashed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4" borderId="0" xfId="0" applyFill="1"/>
    <xf numFmtId="0" fontId="1" fillId="4" borderId="0" xfId="0" applyFont="1" applyFill="1"/>
    <xf numFmtId="0" fontId="2" fillId="4" borderId="0" xfId="0" applyFont="1" applyFill="1"/>
    <xf numFmtId="0" fontId="1" fillId="4" borderId="0" xfId="0" applyFont="1" applyFill="1" applyAlignment="1">
      <alignment horizontal="left"/>
    </xf>
    <xf numFmtId="17" fontId="1" fillId="4" borderId="0" xfId="0" applyNumberFormat="1" applyFont="1" applyFill="1" applyAlignment="1">
      <alignment horizontal="left"/>
    </xf>
    <xf numFmtId="0" fontId="2" fillId="3" borderId="0" xfId="0" applyFont="1" applyFill="1"/>
    <xf numFmtId="0" fontId="1" fillId="3" borderId="0" xfId="0" applyFont="1" applyFill="1"/>
    <xf numFmtId="0" fontId="3" fillId="4" borderId="0" xfId="0" applyFont="1" applyFill="1"/>
    <xf numFmtId="0" fontId="0" fillId="4" borderId="0" xfId="0" applyFont="1" applyFill="1" applyAlignment="1">
      <alignment vertical="center"/>
    </xf>
    <xf numFmtId="0" fontId="0" fillId="4" borderId="0" xfId="0" quotePrefix="1" applyFont="1" applyFill="1" applyAlignment="1">
      <alignment horizontal="left" vertical="center"/>
    </xf>
    <xf numFmtId="0" fontId="0" fillId="4" borderId="1" xfId="0" applyFont="1" applyFill="1" applyBorder="1" applyAlignment="1">
      <alignment vertical="center"/>
    </xf>
    <xf numFmtId="164" fontId="0" fillId="4" borderId="1" xfId="0" applyNumberFormat="1" applyFont="1" applyFill="1" applyBorder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0" fillId="4" borderId="0" xfId="0" quotePrefix="1" applyFont="1" applyFill="1" applyAlignment="1" applyProtection="1">
      <alignment horizontal="left" vertical="center"/>
      <protection hidden="1"/>
    </xf>
    <xf numFmtId="164" fontId="0" fillId="4" borderId="1" xfId="0" applyNumberFormat="1" applyFont="1" applyFill="1" applyBorder="1" applyAlignment="1" applyProtection="1">
      <alignment horizontal="left" vertical="center"/>
      <protection hidden="1"/>
    </xf>
    <xf numFmtId="0" fontId="4" fillId="4" borderId="0" xfId="0" applyFont="1" applyFill="1" applyProtection="1">
      <protection hidden="1"/>
    </xf>
    <xf numFmtId="0" fontId="4" fillId="4" borderId="12" xfId="0" applyFont="1" applyFill="1" applyBorder="1" applyAlignment="1" applyProtection="1">
      <alignment horizontal="left" vertical="center"/>
      <protection locked="0"/>
    </xf>
    <xf numFmtId="0" fontId="4" fillId="4" borderId="13" xfId="0" applyFont="1" applyFill="1" applyBorder="1" applyAlignment="1" applyProtection="1">
      <alignment horizontal="left" vertical="center"/>
      <protection locked="0"/>
    </xf>
    <xf numFmtId="164" fontId="9" fillId="4" borderId="0" xfId="0" applyNumberFormat="1" applyFont="1" applyFill="1"/>
    <xf numFmtId="164" fontId="0" fillId="4" borderId="0" xfId="0" applyNumberFormat="1" applyFill="1"/>
    <xf numFmtId="0" fontId="7" fillId="4" borderId="14" xfId="0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Alignment="1" applyProtection="1">
      <alignment vertical="center"/>
      <protection hidden="1"/>
    </xf>
    <xf numFmtId="0" fontId="10" fillId="4" borderId="1" xfId="0" applyFont="1" applyFill="1" applyBorder="1" applyAlignment="1" applyProtection="1">
      <alignment horizontal="left" vertical="center"/>
      <protection hidden="1"/>
    </xf>
    <xf numFmtId="0" fontId="0" fillId="4" borderId="1" xfId="0" applyFont="1" applyFill="1" applyBorder="1" applyAlignment="1" applyProtection="1">
      <alignment vertical="center"/>
      <protection hidden="1"/>
    </xf>
    <xf numFmtId="0" fontId="4" fillId="0" borderId="3" xfId="0" applyFont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72">
    <dxf>
      <font>
        <b val="0"/>
        <i val="0"/>
        <color theme="1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1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color theme="0"/>
      </font>
    </dxf>
    <dxf>
      <font>
        <b val="0"/>
        <i val="0"/>
        <color theme="1"/>
      </font>
      <border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Number</a:t>
            </a:r>
            <a:r>
              <a:rPr lang="en-GB" sz="1600" baseline="0"/>
              <a:t> of Candidates per grade</a:t>
            </a:r>
            <a:endParaRPr lang="en-GB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'Biology A - H420'!$B$17:$B$23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'Biology A - H420'!$F$17:$F$23</c:f>
              <c:numCache>
                <c:formatCode>0\ "%"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'Biology A - H420'!$B$17:$B$23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'Biology A - H420'!$H$17:$H$23</c:f>
              <c:numCache>
                <c:formatCode>0\ "%"</c:formatCode>
                <c:ptCount val="7"/>
                <c:pt idx="0">
                  <c:v>8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1634304"/>
        <c:axId val="111635840"/>
      </c:barChart>
      <c:catAx>
        <c:axId val="111634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1635840"/>
        <c:crosses val="autoZero"/>
        <c:auto val="1"/>
        <c:lblAlgn val="ctr"/>
        <c:lblOffset val="100"/>
        <c:noMultiLvlLbl val="0"/>
      </c:catAx>
      <c:valAx>
        <c:axId val="111635840"/>
        <c:scaling>
          <c:orientation val="minMax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11163430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Cumulative Number</a:t>
            </a:r>
            <a:r>
              <a:rPr lang="en-GB" sz="1600" baseline="0"/>
              <a:t> of </a:t>
            </a:r>
            <a:r>
              <a:rPr lang="en-GB" sz="1600"/>
              <a:t>Candidates per grade</a:t>
            </a:r>
          </a:p>
        </c:rich>
      </c:tx>
      <c:layout>
        <c:manualLayout>
          <c:xMode val="edge"/>
          <c:yMode val="edge"/>
          <c:x val="0.11754645150078429"/>
          <c:y val="3.2871067766165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'Biology A - H420'!$B$48:$B$53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'Biology A - H420'!$F$48:$F$53</c:f>
              <c:numCache>
                <c:formatCode>0\ "%"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'Biology A - H420'!$B$48:$B$53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'Biology A - H420'!$H$48:$H$53</c:f>
              <c:numCache>
                <c:formatCode>0\ "%"</c:formatCode>
                <c:ptCount val="6"/>
                <c:pt idx="0">
                  <c:v>7.96</c:v>
                </c:pt>
                <c:pt idx="1">
                  <c:v>25.9</c:v>
                </c:pt>
                <c:pt idx="2">
                  <c:v>46.51</c:v>
                </c:pt>
                <c:pt idx="3">
                  <c:v>67.87</c:v>
                </c:pt>
                <c:pt idx="4">
                  <c:v>86.75</c:v>
                </c:pt>
                <c:pt idx="5">
                  <c:v>96.81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1661440"/>
        <c:axId val="111662976"/>
      </c:barChart>
      <c:catAx>
        <c:axId val="11166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11662976"/>
        <c:crosses val="autoZero"/>
        <c:auto val="1"/>
        <c:lblAlgn val="ctr"/>
        <c:lblOffset val="100"/>
        <c:noMultiLvlLbl val="0"/>
      </c:catAx>
      <c:valAx>
        <c:axId val="111662976"/>
        <c:scaling>
          <c:orientation val="minMax"/>
          <c:max val="100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111661440"/>
        <c:crosses val="autoZero"/>
        <c:crossBetween val="between"/>
        <c:majorUnit val="20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Number</a:t>
            </a:r>
            <a:r>
              <a:rPr lang="en-GB" sz="1600" baseline="0"/>
              <a:t> of Candidates per grade</a:t>
            </a:r>
            <a:endParaRPr lang="en-GB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'Biology B (Adv Biology) - H422'!$B$17:$B$23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'Biology B (Adv Biology) - H422'!$F$17:$F$23</c:f>
              <c:numCache>
                <c:formatCode>0\ "%"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'Biology B (Adv Biology) - H422'!$B$17:$B$23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'Biology B (Adv Biology) - H422'!$H$17:$H$23</c:f>
              <c:numCache>
                <c:formatCode>0\ "%"</c:formatCode>
                <c:ptCount val="7"/>
                <c:pt idx="0">
                  <c:v>10</c:v>
                </c:pt>
                <c:pt idx="1">
                  <c:v>16</c:v>
                </c:pt>
                <c:pt idx="2">
                  <c:v>19</c:v>
                </c:pt>
                <c:pt idx="3">
                  <c:v>22</c:v>
                </c:pt>
                <c:pt idx="4">
                  <c:v>19</c:v>
                </c:pt>
                <c:pt idx="5">
                  <c:v>11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7046656"/>
        <c:axId val="117179520"/>
      </c:barChart>
      <c:catAx>
        <c:axId val="1170466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179520"/>
        <c:crosses val="autoZero"/>
        <c:auto val="1"/>
        <c:lblAlgn val="ctr"/>
        <c:lblOffset val="100"/>
        <c:noMultiLvlLbl val="0"/>
      </c:catAx>
      <c:valAx>
        <c:axId val="117179520"/>
        <c:scaling>
          <c:orientation val="minMax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11704665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Cumulative Number</a:t>
            </a:r>
            <a:r>
              <a:rPr lang="en-GB" sz="1600" baseline="0"/>
              <a:t> of </a:t>
            </a:r>
            <a:r>
              <a:rPr lang="en-GB" sz="1600"/>
              <a:t>Candidates per grade</a:t>
            </a:r>
          </a:p>
        </c:rich>
      </c:tx>
      <c:layout>
        <c:manualLayout>
          <c:xMode val="edge"/>
          <c:yMode val="edge"/>
          <c:x val="0.11754645150078429"/>
          <c:y val="3.2871067766165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'Biology B (Adv Biology) - H422'!$B$48:$B$53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'Biology B (Adv Biology) - H422'!$F$48:$F$53</c:f>
              <c:numCache>
                <c:formatCode>0\ "%"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'Biology B (Adv Biology) - H422'!$B$48:$B$53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'Biology B (Adv Biology) - H422'!$H$48:$H$53</c:f>
              <c:numCache>
                <c:formatCode>0\ "%"</c:formatCode>
                <c:ptCount val="6"/>
                <c:pt idx="0">
                  <c:v>9.9600000000000009</c:v>
                </c:pt>
                <c:pt idx="1">
                  <c:v>26.29</c:v>
                </c:pt>
                <c:pt idx="2">
                  <c:v>45.42</c:v>
                </c:pt>
                <c:pt idx="3">
                  <c:v>66.53</c:v>
                </c:pt>
                <c:pt idx="4">
                  <c:v>86.45</c:v>
                </c:pt>
                <c:pt idx="5">
                  <c:v>97.21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7200768"/>
        <c:axId val="117202304"/>
      </c:barChart>
      <c:catAx>
        <c:axId val="11720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17202304"/>
        <c:crosses val="autoZero"/>
        <c:auto val="1"/>
        <c:lblAlgn val="ctr"/>
        <c:lblOffset val="100"/>
        <c:noMultiLvlLbl val="0"/>
      </c:catAx>
      <c:valAx>
        <c:axId val="117202304"/>
        <c:scaling>
          <c:orientation val="minMax"/>
          <c:max val="100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117200768"/>
        <c:crosses val="autoZero"/>
        <c:crossBetween val="between"/>
        <c:majorUnit val="20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Number</a:t>
            </a:r>
            <a:r>
              <a:rPr lang="en-GB" sz="1600" baseline="0"/>
              <a:t> of Candidates per grade</a:t>
            </a:r>
            <a:endParaRPr lang="en-GB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'Chemistry A - H432'!$B$17:$B$23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'Chemistry A - H432'!$F$17:$F$23</c:f>
              <c:numCache>
                <c:formatCode>0\ "%"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'Chemistry A - H432'!$B$17:$B$23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'Chemistry A - H432'!$H$17:$H$23</c:f>
              <c:numCache>
                <c:formatCode>0\ "%"</c:formatCode>
                <c:ptCount val="7"/>
                <c:pt idx="0">
                  <c:v>8</c:v>
                </c:pt>
                <c:pt idx="1">
                  <c:v>23</c:v>
                </c:pt>
                <c:pt idx="2">
                  <c:v>25</c:v>
                </c:pt>
                <c:pt idx="3">
                  <c:v>20</c:v>
                </c:pt>
                <c:pt idx="4">
                  <c:v>14</c:v>
                </c:pt>
                <c:pt idx="5">
                  <c:v>7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7449856"/>
        <c:axId val="117451392"/>
      </c:barChart>
      <c:catAx>
        <c:axId val="11744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51392"/>
        <c:crosses val="autoZero"/>
        <c:auto val="1"/>
        <c:lblAlgn val="ctr"/>
        <c:lblOffset val="100"/>
        <c:noMultiLvlLbl val="0"/>
      </c:catAx>
      <c:valAx>
        <c:axId val="117451392"/>
        <c:scaling>
          <c:orientation val="minMax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11744985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Cumulative Number</a:t>
            </a:r>
            <a:r>
              <a:rPr lang="en-GB" sz="1600" baseline="0"/>
              <a:t> of </a:t>
            </a:r>
            <a:r>
              <a:rPr lang="en-GB" sz="1600"/>
              <a:t>Candidates per grade</a:t>
            </a:r>
          </a:p>
        </c:rich>
      </c:tx>
      <c:layout>
        <c:manualLayout>
          <c:xMode val="edge"/>
          <c:yMode val="edge"/>
          <c:x val="0.11754645150078429"/>
          <c:y val="3.2871067766165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'Chemistry A - H432'!$B$48:$B$53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'Chemistry A - H432'!$F$48:$F$53</c:f>
              <c:numCache>
                <c:formatCode>0\ "%"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'Chemistry A - H432'!$B$48:$B$53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'Chemistry A - H432'!$H$48:$H$53</c:f>
              <c:numCache>
                <c:formatCode>0\ "%"</c:formatCode>
                <c:ptCount val="6"/>
                <c:pt idx="0">
                  <c:v>8.02</c:v>
                </c:pt>
                <c:pt idx="1">
                  <c:v>30.84</c:v>
                </c:pt>
                <c:pt idx="2">
                  <c:v>55.8</c:v>
                </c:pt>
                <c:pt idx="3">
                  <c:v>76.23</c:v>
                </c:pt>
                <c:pt idx="4">
                  <c:v>90.1</c:v>
                </c:pt>
                <c:pt idx="5">
                  <c:v>97.1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7476736"/>
        <c:axId val="117486720"/>
      </c:barChart>
      <c:catAx>
        <c:axId val="1174767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7486720"/>
        <c:crosses val="autoZero"/>
        <c:auto val="1"/>
        <c:lblAlgn val="ctr"/>
        <c:lblOffset val="100"/>
        <c:noMultiLvlLbl val="0"/>
      </c:catAx>
      <c:valAx>
        <c:axId val="117486720"/>
        <c:scaling>
          <c:orientation val="minMax"/>
          <c:max val="100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117476736"/>
        <c:crosses val="autoZero"/>
        <c:crossBetween val="between"/>
        <c:majorUnit val="20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Number</a:t>
            </a:r>
            <a:r>
              <a:rPr lang="en-GB" sz="1600" baseline="0"/>
              <a:t> of Candidates per grade</a:t>
            </a:r>
            <a:endParaRPr lang="en-GB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'Chemistry B (Salters) - H433'!$B$17:$B$23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'Chemistry B (Salters) - H433'!$F$17:$F$23</c:f>
              <c:numCache>
                <c:formatCode>0\ "%"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'Chemistry B (Salters) - H433'!$B$17:$B$23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'Chemistry B (Salters) - H433'!$H$17:$H$23</c:f>
              <c:numCache>
                <c:formatCode>0\ "%"</c:formatCode>
                <c:ptCount val="7"/>
                <c:pt idx="0">
                  <c:v>8</c:v>
                </c:pt>
                <c:pt idx="1">
                  <c:v>22</c:v>
                </c:pt>
                <c:pt idx="2">
                  <c:v>22</c:v>
                </c:pt>
                <c:pt idx="3">
                  <c:v>21</c:v>
                </c:pt>
                <c:pt idx="4">
                  <c:v>16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7701248"/>
        <c:axId val="98697600"/>
      </c:barChart>
      <c:catAx>
        <c:axId val="11770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98697600"/>
        <c:crosses val="autoZero"/>
        <c:auto val="1"/>
        <c:lblAlgn val="ctr"/>
        <c:lblOffset val="100"/>
        <c:noMultiLvlLbl val="0"/>
      </c:catAx>
      <c:valAx>
        <c:axId val="98697600"/>
        <c:scaling>
          <c:orientation val="minMax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11770124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Cumulative Number</a:t>
            </a:r>
            <a:r>
              <a:rPr lang="en-GB" sz="1600" baseline="0"/>
              <a:t> of </a:t>
            </a:r>
            <a:r>
              <a:rPr lang="en-GB" sz="1600"/>
              <a:t>Candidates per grade</a:t>
            </a:r>
          </a:p>
        </c:rich>
      </c:tx>
      <c:layout>
        <c:manualLayout>
          <c:xMode val="edge"/>
          <c:yMode val="edge"/>
          <c:x val="0.11754645150078429"/>
          <c:y val="3.2871067766165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'Chemistry B (Salters) - H433'!$B$48:$B$53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'Chemistry B (Salters) - H433'!$F$48:$F$53</c:f>
              <c:numCache>
                <c:formatCode>0\ "%"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'Chemistry B (Salters) - H433'!$B$48:$B$53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'Chemistry B (Salters) - H433'!$H$48:$H$53</c:f>
              <c:numCache>
                <c:formatCode>0\ "%"</c:formatCode>
                <c:ptCount val="6"/>
                <c:pt idx="0">
                  <c:v>7.72</c:v>
                </c:pt>
                <c:pt idx="1">
                  <c:v>29.98</c:v>
                </c:pt>
                <c:pt idx="2">
                  <c:v>52.04</c:v>
                </c:pt>
                <c:pt idx="3">
                  <c:v>73.45</c:v>
                </c:pt>
                <c:pt idx="4">
                  <c:v>88.74</c:v>
                </c:pt>
                <c:pt idx="5">
                  <c:v>97.1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8714752"/>
        <c:axId val="98716288"/>
      </c:barChart>
      <c:catAx>
        <c:axId val="9871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98716288"/>
        <c:crosses val="autoZero"/>
        <c:auto val="1"/>
        <c:lblAlgn val="ctr"/>
        <c:lblOffset val="100"/>
        <c:noMultiLvlLbl val="0"/>
      </c:catAx>
      <c:valAx>
        <c:axId val="98716288"/>
        <c:scaling>
          <c:orientation val="minMax"/>
          <c:max val="100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98714752"/>
        <c:crosses val="autoZero"/>
        <c:crossBetween val="between"/>
        <c:majorUnit val="20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Number</a:t>
            </a:r>
            <a:r>
              <a:rPr lang="en-GB" sz="1600" baseline="0"/>
              <a:t> of Candidates per grade</a:t>
            </a:r>
            <a:endParaRPr lang="en-GB" sz="16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'Physics A - H556'!$B$17:$B$23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'Physics A - H556'!$F$17:$F$23</c:f>
              <c:numCache>
                <c:formatCode>0\ "%"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'Physics A - H556'!$B$17:$B$23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'Physics A - H556'!$H$17:$H$23</c:f>
              <c:numCache>
                <c:formatCode>0\ "%"</c:formatCode>
                <c:ptCount val="7"/>
                <c:pt idx="0">
                  <c:v>9</c:v>
                </c:pt>
                <c:pt idx="1">
                  <c:v>18</c:v>
                </c:pt>
                <c:pt idx="2">
                  <c:v>21</c:v>
                </c:pt>
                <c:pt idx="3">
                  <c:v>20</c:v>
                </c:pt>
                <c:pt idx="4">
                  <c:v>17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8767232"/>
        <c:axId val="98768768"/>
      </c:barChart>
      <c:catAx>
        <c:axId val="98767232"/>
        <c:scaling>
          <c:orientation val="minMax"/>
        </c:scaling>
        <c:delete val="0"/>
        <c:axPos val="b"/>
        <c:majorTickMark val="out"/>
        <c:minorTickMark val="none"/>
        <c:tickLblPos val="nextTo"/>
        <c:crossAx val="98768768"/>
        <c:crosses val="autoZero"/>
        <c:auto val="1"/>
        <c:lblAlgn val="ctr"/>
        <c:lblOffset val="100"/>
        <c:noMultiLvlLbl val="0"/>
      </c:catAx>
      <c:valAx>
        <c:axId val="98768768"/>
        <c:scaling>
          <c:orientation val="minMax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98767232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layout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Cumulative Number</a:t>
            </a:r>
            <a:r>
              <a:rPr lang="en-GB" sz="1600" baseline="0"/>
              <a:t> of </a:t>
            </a:r>
            <a:r>
              <a:rPr lang="en-GB" sz="1600"/>
              <a:t>Candidates per grade</a:t>
            </a:r>
          </a:p>
        </c:rich>
      </c:tx>
      <c:layout>
        <c:manualLayout>
          <c:xMode val="edge"/>
          <c:yMode val="edge"/>
          <c:x val="0.11754645150078429"/>
          <c:y val="3.2871067766165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'Physics A - H556'!$B$48:$B$53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'Physics A - H556'!$F$48:$F$53</c:f>
              <c:numCache>
                <c:formatCode>0\ "%"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'Physics A - H556'!$B$48:$B$53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'Physics A - H556'!$H$48:$H$53</c:f>
              <c:numCache>
                <c:formatCode>0\ "%"</c:formatCode>
                <c:ptCount val="6"/>
                <c:pt idx="0">
                  <c:v>8.51</c:v>
                </c:pt>
                <c:pt idx="1">
                  <c:v>26.9</c:v>
                </c:pt>
                <c:pt idx="2">
                  <c:v>48.3</c:v>
                </c:pt>
                <c:pt idx="3">
                  <c:v>67.69</c:v>
                </c:pt>
                <c:pt idx="4">
                  <c:v>84.76</c:v>
                </c:pt>
                <c:pt idx="5">
                  <c:v>95.45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8790016"/>
        <c:axId val="98800000"/>
      </c:barChart>
      <c:catAx>
        <c:axId val="98790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8800000"/>
        <c:crosses val="autoZero"/>
        <c:auto val="1"/>
        <c:lblAlgn val="ctr"/>
        <c:lblOffset val="100"/>
        <c:noMultiLvlLbl val="0"/>
      </c:catAx>
      <c:valAx>
        <c:axId val="98800000"/>
        <c:scaling>
          <c:orientation val="minMax"/>
          <c:max val="100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98790016"/>
        <c:crosses val="autoZero"/>
        <c:crossBetween val="between"/>
        <c:majorUnit val="20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Number</a:t>
            </a:r>
            <a:r>
              <a:rPr lang="en-GB" sz="1600" baseline="0"/>
              <a:t> of Candidates per grade</a:t>
            </a:r>
            <a:endParaRPr lang="en-GB" sz="16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'Physics B (Adv Physics) - H557'!$B$17:$B$23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'Physics B (Adv Physics) - H557'!$F$17:$F$23</c:f>
              <c:numCache>
                <c:formatCode>0\ "%"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'Physics B (Adv Physics) - H557'!$B$17:$B$23</c:f>
              <c:strCache>
                <c:ptCount val="7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  <c:pt idx="6">
                  <c:v>U</c:v>
                </c:pt>
              </c:strCache>
            </c:strRef>
          </c:cat>
          <c:val>
            <c:numRef>
              <c:f>'Physics B (Adv Physics) - H557'!$H$17:$H$23</c:f>
              <c:numCache>
                <c:formatCode>0\ "%"</c:formatCode>
                <c:ptCount val="7"/>
                <c:pt idx="0">
                  <c:v>10</c:v>
                </c:pt>
                <c:pt idx="1">
                  <c:v>22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9</c:v>
                </c:pt>
                <c:pt idx="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8705664"/>
        <c:axId val="108707200"/>
      </c:barChart>
      <c:catAx>
        <c:axId val="108705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8707200"/>
        <c:crosses val="autoZero"/>
        <c:auto val="1"/>
        <c:lblAlgn val="ctr"/>
        <c:lblOffset val="100"/>
        <c:noMultiLvlLbl val="0"/>
      </c:catAx>
      <c:valAx>
        <c:axId val="108707200"/>
        <c:scaling>
          <c:orientation val="minMax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108705664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600"/>
              <a:t>Cumulative Number</a:t>
            </a:r>
            <a:r>
              <a:rPr lang="en-GB" sz="1600" baseline="0"/>
              <a:t> of </a:t>
            </a:r>
            <a:r>
              <a:rPr lang="en-GB" sz="1600"/>
              <a:t>Candidates per grade</a:t>
            </a:r>
          </a:p>
        </c:rich>
      </c:tx>
      <c:layout>
        <c:manualLayout>
          <c:xMode val="edge"/>
          <c:yMode val="edge"/>
          <c:x val="0.11754645150078429"/>
          <c:y val="3.287106776616505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Centre Prop</c:v>
          </c:tx>
          <c:spPr>
            <a:solidFill>
              <a:schemeClr val="accent1">
                <a:lumMod val="75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'Physics B (Adv Physics) - H557'!$B$48:$B$53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'Physics B (Adv Physics) - H557'!$F$48:$F$53</c:f>
              <c:numCache>
                <c:formatCode>0\ "%"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1"/>
          <c:tx>
            <c:v>National Prop</c:v>
          </c:tx>
          <c:spPr>
            <a:solidFill>
              <a:schemeClr val="accent2"/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63500" dist="50800" dir="135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'Physics B (Adv Physics) - H557'!$B$48:$B$53</c:f>
              <c:strCache>
                <c:ptCount val="6"/>
                <c:pt idx="0">
                  <c:v>A*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D</c:v>
                </c:pt>
                <c:pt idx="5">
                  <c:v>E</c:v>
                </c:pt>
              </c:strCache>
            </c:strRef>
          </c:cat>
          <c:val>
            <c:numRef>
              <c:f>'Physics B (Adv Physics) - H557'!$H$48:$H$53</c:f>
              <c:numCache>
                <c:formatCode>0\ "%"</c:formatCode>
                <c:ptCount val="6"/>
                <c:pt idx="0">
                  <c:v>10.29</c:v>
                </c:pt>
                <c:pt idx="1">
                  <c:v>31.56</c:v>
                </c:pt>
                <c:pt idx="2">
                  <c:v>52.51</c:v>
                </c:pt>
                <c:pt idx="3">
                  <c:v>70.89</c:v>
                </c:pt>
                <c:pt idx="4">
                  <c:v>87.64</c:v>
                </c:pt>
                <c:pt idx="5">
                  <c:v>96.55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8754944"/>
        <c:axId val="98756480"/>
      </c:barChart>
      <c:catAx>
        <c:axId val="9875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98756480"/>
        <c:crosses val="autoZero"/>
        <c:auto val="1"/>
        <c:lblAlgn val="ctr"/>
        <c:lblOffset val="100"/>
        <c:noMultiLvlLbl val="0"/>
      </c:catAx>
      <c:valAx>
        <c:axId val="98756480"/>
        <c:scaling>
          <c:orientation val="minMax"/>
          <c:max val="100"/>
        </c:scaling>
        <c:delete val="0"/>
        <c:axPos val="l"/>
        <c:majorGridlines/>
        <c:numFmt formatCode="0\ &quot;%&quot;" sourceLinked="1"/>
        <c:majorTickMark val="out"/>
        <c:minorTickMark val="none"/>
        <c:tickLblPos val="nextTo"/>
        <c:crossAx val="98754944"/>
        <c:crosses val="autoZero"/>
        <c:crossBetween val="between"/>
        <c:majorUnit val="20"/>
      </c:valAx>
      <c:spPr>
        <a:gradFill>
          <a:gsLst>
            <a:gs pos="0">
              <a:schemeClr val="accent1">
                <a:tint val="66000"/>
                <a:satMod val="160000"/>
                <a:lumMod val="0"/>
                <a:lumOff val="10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threePt" dir="t"/>
        </a:scene3d>
      </c:spPr>
    </c:plotArea>
    <c:legend>
      <c:legendPos val="b"/>
      <c:overlay val="0"/>
      <c:spPr>
        <a:ln>
          <a:solidFill>
            <a:schemeClr val="tx1">
              <a:tint val="75000"/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 cap="rnd"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23</xdr:row>
      <xdr:rowOff>157161</xdr:rowOff>
    </xdr:from>
    <xdr:to>
      <xdr:col>8</xdr:col>
      <xdr:colOff>28576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53</xdr:row>
      <xdr:rowOff>152400</xdr:rowOff>
    </xdr:from>
    <xdr:to>
      <xdr:col>8</xdr:col>
      <xdr:colOff>38101</xdr:colOff>
      <xdr:row>70</xdr:row>
      <xdr:rowOff>4764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161926</xdr:colOff>
      <xdr:row>0</xdr:row>
      <xdr:rowOff>142876</xdr:rowOff>
    </xdr:from>
    <xdr:to>
      <xdr:col>7</xdr:col>
      <xdr:colOff>828675</xdr:colOff>
      <xdr:row>4</xdr:row>
      <xdr:rowOff>130654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6" y="142876"/>
          <a:ext cx="1895474" cy="7878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23</xdr:row>
      <xdr:rowOff>157161</xdr:rowOff>
    </xdr:from>
    <xdr:to>
      <xdr:col>8</xdr:col>
      <xdr:colOff>28576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53</xdr:row>
      <xdr:rowOff>152400</xdr:rowOff>
    </xdr:from>
    <xdr:to>
      <xdr:col>8</xdr:col>
      <xdr:colOff>38101</xdr:colOff>
      <xdr:row>70</xdr:row>
      <xdr:rowOff>4764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161926</xdr:colOff>
      <xdr:row>0</xdr:row>
      <xdr:rowOff>142876</xdr:rowOff>
    </xdr:from>
    <xdr:to>
      <xdr:col>7</xdr:col>
      <xdr:colOff>828675</xdr:colOff>
      <xdr:row>4</xdr:row>
      <xdr:rowOff>130654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6" y="142876"/>
          <a:ext cx="1895474" cy="7878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23</xdr:row>
      <xdr:rowOff>157161</xdr:rowOff>
    </xdr:from>
    <xdr:to>
      <xdr:col>8</xdr:col>
      <xdr:colOff>28576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53</xdr:row>
      <xdr:rowOff>152400</xdr:rowOff>
    </xdr:from>
    <xdr:to>
      <xdr:col>8</xdr:col>
      <xdr:colOff>38101</xdr:colOff>
      <xdr:row>70</xdr:row>
      <xdr:rowOff>4764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161926</xdr:colOff>
      <xdr:row>0</xdr:row>
      <xdr:rowOff>142876</xdr:rowOff>
    </xdr:from>
    <xdr:to>
      <xdr:col>7</xdr:col>
      <xdr:colOff>828675</xdr:colOff>
      <xdr:row>4</xdr:row>
      <xdr:rowOff>130654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6" y="142876"/>
          <a:ext cx="1895474" cy="7878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23</xdr:row>
      <xdr:rowOff>157161</xdr:rowOff>
    </xdr:from>
    <xdr:to>
      <xdr:col>8</xdr:col>
      <xdr:colOff>28576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53</xdr:row>
      <xdr:rowOff>152400</xdr:rowOff>
    </xdr:from>
    <xdr:to>
      <xdr:col>8</xdr:col>
      <xdr:colOff>38101</xdr:colOff>
      <xdr:row>70</xdr:row>
      <xdr:rowOff>4764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161926</xdr:colOff>
      <xdr:row>0</xdr:row>
      <xdr:rowOff>142876</xdr:rowOff>
    </xdr:from>
    <xdr:to>
      <xdr:col>7</xdr:col>
      <xdr:colOff>828675</xdr:colOff>
      <xdr:row>4</xdr:row>
      <xdr:rowOff>130654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6" y="142876"/>
          <a:ext cx="1895474" cy="7878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23</xdr:row>
      <xdr:rowOff>157161</xdr:rowOff>
    </xdr:from>
    <xdr:to>
      <xdr:col>8</xdr:col>
      <xdr:colOff>28576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53</xdr:row>
      <xdr:rowOff>152400</xdr:rowOff>
    </xdr:from>
    <xdr:to>
      <xdr:col>8</xdr:col>
      <xdr:colOff>38101</xdr:colOff>
      <xdr:row>70</xdr:row>
      <xdr:rowOff>4764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161926</xdr:colOff>
      <xdr:row>0</xdr:row>
      <xdr:rowOff>142876</xdr:rowOff>
    </xdr:from>
    <xdr:to>
      <xdr:col>7</xdr:col>
      <xdr:colOff>828675</xdr:colOff>
      <xdr:row>4</xdr:row>
      <xdr:rowOff>130654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6" y="142876"/>
          <a:ext cx="1895474" cy="7878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23</xdr:row>
      <xdr:rowOff>157161</xdr:rowOff>
    </xdr:from>
    <xdr:to>
      <xdr:col>8</xdr:col>
      <xdr:colOff>28576</xdr:colOff>
      <xdr:row>40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53</xdr:row>
      <xdr:rowOff>152400</xdr:rowOff>
    </xdr:from>
    <xdr:to>
      <xdr:col>8</xdr:col>
      <xdr:colOff>38101</xdr:colOff>
      <xdr:row>70</xdr:row>
      <xdr:rowOff>4764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161926</xdr:colOff>
      <xdr:row>0</xdr:row>
      <xdr:rowOff>142876</xdr:rowOff>
    </xdr:from>
    <xdr:to>
      <xdr:col>7</xdr:col>
      <xdr:colOff>828675</xdr:colOff>
      <xdr:row>4</xdr:row>
      <xdr:rowOff>130654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6" y="142876"/>
          <a:ext cx="1895474" cy="787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312"/>
  <sheetViews>
    <sheetView showRowColHeaders="0" zoomScaleNormal="100" workbookViewId="0">
      <selection activeCell="D17" sqref="D17"/>
    </sheetView>
  </sheetViews>
  <sheetFormatPr defaultRowHeight="15" x14ac:dyDescent="0.25"/>
  <cols>
    <col min="1" max="1" width="6.28515625" customWidth="1"/>
    <col min="2" max="2" width="18.42578125" customWidth="1"/>
    <col min="3" max="3" width="9.42578125" bestFit="1" customWidth="1"/>
    <col min="4" max="4" width="9.28515625" bestFit="1" customWidth="1"/>
    <col min="6" max="6" width="9.28515625" bestFit="1" customWidth="1"/>
    <col min="8" max="8" width="14" customWidth="1"/>
    <col min="9" max="9" width="12.7109375" customWidth="1"/>
    <col min="11" max="11" width="10.42578125" customWidth="1"/>
    <col min="12" max="12" width="9.7109375" customWidth="1"/>
    <col min="13" max="13" width="10.140625" customWidth="1"/>
    <col min="14" max="14" width="12.28515625" customWidth="1"/>
  </cols>
  <sheetData>
    <row r="1" spans="1:39" ht="15.75" customHeight="1" x14ac:dyDescent="0.25">
      <c r="A1" s="1"/>
      <c r="B1" s="1"/>
      <c r="C1" s="1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customHeight="1" x14ac:dyDescent="0.25">
      <c r="A2" s="1"/>
      <c r="B2" s="1"/>
      <c r="C2" s="1"/>
      <c r="D2" s="28"/>
      <c r="E2" s="28"/>
      <c r="F2" s="28"/>
      <c r="G2" s="28"/>
      <c r="H2" s="28"/>
      <c r="I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customHeight="1" x14ac:dyDescent="0.25">
      <c r="A3" s="1"/>
      <c r="B3" s="1"/>
      <c r="C3" s="1"/>
      <c r="D3" s="28"/>
      <c r="E3" s="28"/>
      <c r="F3" s="28"/>
      <c r="G3" s="28"/>
      <c r="H3" s="28"/>
      <c r="I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75" customHeight="1" x14ac:dyDescent="0.25">
      <c r="A4" s="1"/>
      <c r="B4" s="1"/>
      <c r="C4" s="1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75" customHeight="1" x14ac:dyDescent="0.25">
      <c r="A5" s="1"/>
      <c r="B5" s="1"/>
      <c r="C5" s="1"/>
      <c r="D5" s="28"/>
      <c r="E5" s="28"/>
      <c r="F5" s="28"/>
      <c r="G5" s="28"/>
      <c r="H5" s="28"/>
      <c r="I5" s="2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.75" customHeight="1" x14ac:dyDescent="0.25">
      <c r="A6" s="1"/>
      <c r="B6" s="1"/>
      <c r="C6" s="1"/>
      <c r="D6" s="28"/>
      <c r="E6" s="28"/>
      <c r="F6" s="28"/>
      <c r="G6" s="28"/>
      <c r="H6" s="28"/>
      <c r="I6" s="2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1" x14ac:dyDescent="0.35">
      <c r="A7" s="8"/>
      <c r="B7" s="3" t="s">
        <v>0</v>
      </c>
      <c r="C7" s="2"/>
      <c r="D7" s="2"/>
      <c r="E7" s="2"/>
      <c r="F7" s="2"/>
      <c r="G7" s="2"/>
      <c r="H7" s="2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.75" customHeight="1" x14ac:dyDescent="0.35">
      <c r="A8" s="8"/>
      <c r="B8" s="2"/>
      <c r="C8" s="2"/>
      <c r="D8" s="2"/>
      <c r="E8" s="2"/>
      <c r="F8" s="2"/>
      <c r="G8" s="2"/>
      <c r="H8" s="2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1" x14ac:dyDescent="0.35">
      <c r="A9" s="8"/>
      <c r="B9" s="3" t="s">
        <v>10</v>
      </c>
      <c r="C9" s="4" t="s">
        <v>11</v>
      </c>
      <c r="D9" s="2"/>
      <c r="E9" s="2"/>
      <c r="F9" s="2" t="s">
        <v>18</v>
      </c>
      <c r="G9" s="2"/>
      <c r="H9" s="2" t="s">
        <v>19</v>
      </c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0.5" customHeight="1" x14ac:dyDescent="0.35">
      <c r="A10" s="8"/>
      <c r="B10" s="2"/>
      <c r="C10" s="2"/>
      <c r="D10" s="2"/>
      <c r="E10" s="2"/>
      <c r="F10" s="2"/>
      <c r="G10" s="2"/>
      <c r="H10" s="2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21" x14ac:dyDescent="0.35">
      <c r="A11" s="8"/>
      <c r="B11" s="3" t="s">
        <v>12</v>
      </c>
      <c r="C11" s="5">
        <v>42887</v>
      </c>
      <c r="D11" s="2"/>
      <c r="E11" s="2"/>
      <c r="F11" s="2"/>
      <c r="G11" s="2"/>
      <c r="H11" s="2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1" x14ac:dyDescent="0.35">
      <c r="A13" s="8"/>
      <c r="B13" s="6" t="s">
        <v>13</v>
      </c>
      <c r="C13" s="7"/>
      <c r="D13" s="6" t="s">
        <v>3</v>
      </c>
      <c r="E13" s="6"/>
      <c r="F13" s="6" t="s">
        <v>5</v>
      </c>
      <c r="G13" s="6"/>
      <c r="H13" s="6" t="s">
        <v>6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21" x14ac:dyDescent="0.35">
      <c r="A14" s="8"/>
      <c r="B14" s="7"/>
      <c r="C14" s="7"/>
      <c r="D14" s="6" t="s">
        <v>4</v>
      </c>
      <c r="E14" s="6"/>
      <c r="F14" s="6" t="s">
        <v>8</v>
      </c>
      <c r="G14" s="6"/>
      <c r="H14" s="6" t="s">
        <v>7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21" x14ac:dyDescent="0.35">
      <c r="A15" s="8"/>
      <c r="B15" s="7"/>
      <c r="C15" s="7"/>
      <c r="D15" s="6" t="s">
        <v>22</v>
      </c>
      <c r="E15" s="6"/>
      <c r="F15" s="6" t="s">
        <v>23</v>
      </c>
      <c r="G15" s="6"/>
      <c r="H15" s="6" t="s">
        <v>8</v>
      </c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21.75" thickBot="1" x14ac:dyDescent="0.4">
      <c r="A16" s="8"/>
      <c r="B16" s="9" t="s">
        <v>1</v>
      </c>
      <c r="C16" s="9"/>
      <c r="D16" s="22" t="str">
        <f>IF(COUNTBLANK(D17:D23)&lt;7,SUM(D17:D23),"")</f>
        <v/>
      </c>
      <c r="E16" s="9"/>
      <c r="F16" s="15" t="s">
        <v>9</v>
      </c>
      <c r="G16" s="9"/>
      <c r="H16" s="10" t="s">
        <v>9</v>
      </c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1" x14ac:dyDescent="0.35">
      <c r="A17" s="8"/>
      <c r="B17" s="11" t="s">
        <v>2</v>
      </c>
      <c r="C17" s="11"/>
      <c r="D17" s="19"/>
      <c r="E17" s="11"/>
      <c r="F17" s="16" t="str">
        <f>IF(COUNTBLANK(D$16)=0,ROUND((D17/$D$16)*100,0),"")</f>
        <v/>
      </c>
      <c r="G17" s="11"/>
      <c r="H17" s="12">
        <f>ROUND(H48,0)</f>
        <v>8</v>
      </c>
      <c r="I17" s="20"/>
      <c r="J17" s="13" t="s">
        <v>14</v>
      </c>
      <c r="K17" s="29" t="s">
        <v>16</v>
      </c>
      <c r="L17" s="30"/>
      <c r="M17" s="30"/>
      <c r="N17" s="3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1" x14ac:dyDescent="0.35">
      <c r="A18" s="8"/>
      <c r="B18" s="11" t="s">
        <v>24</v>
      </c>
      <c r="C18" s="11"/>
      <c r="D18" s="14"/>
      <c r="E18" s="11"/>
      <c r="F18" s="16" t="str">
        <f t="shared" ref="F18:F23" si="0">IF(COUNTBLANK(D$16)=0,ROUND((D18/$D$16)*100,0),"")</f>
        <v/>
      </c>
      <c r="G18" s="11"/>
      <c r="H18" s="12">
        <f>ROUND(H49,0)-ROUND(H48,0)</f>
        <v>18</v>
      </c>
      <c r="I18" s="20"/>
      <c r="J18" s="8"/>
      <c r="K18" s="32" t="s">
        <v>15</v>
      </c>
      <c r="L18" s="33"/>
      <c r="M18" s="33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1" x14ac:dyDescent="0.35">
      <c r="A19" s="8"/>
      <c r="B19" s="11" t="s">
        <v>25</v>
      </c>
      <c r="C19" s="11"/>
      <c r="D19" s="14"/>
      <c r="E19" s="11"/>
      <c r="F19" s="16" t="str">
        <f t="shared" si="0"/>
        <v/>
      </c>
      <c r="G19" s="11"/>
      <c r="H19" s="12">
        <f t="shared" ref="H19:H22" si="1">ROUND(H50,0)-ROUND(H49,0)</f>
        <v>21</v>
      </c>
      <c r="I19" s="20"/>
      <c r="J19" s="8"/>
      <c r="K19" s="35" t="s">
        <v>17</v>
      </c>
      <c r="L19" s="36"/>
      <c r="M19" s="36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1" x14ac:dyDescent="0.35">
      <c r="A20" s="8"/>
      <c r="B20" s="11" t="s">
        <v>26</v>
      </c>
      <c r="C20" s="11"/>
      <c r="D20" s="14"/>
      <c r="E20" s="11"/>
      <c r="F20" s="16" t="str">
        <f t="shared" si="0"/>
        <v/>
      </c>
      <c r="G20" s="11"/>
      <c r="H20" s="12">
        <f t="shared" si="1"/>
        <v>21</v>
      </c>
      <c r="I20" s="20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1" x14ac:dyDescent="0.35">
      <c r="A21" s="8"/>
      <c r="B21" s="11" t="s">
        <v>27</v>
      </c>
      <c r="C21" s="11"/>
      <c r="D21" s="14"/>
      <c r="E21" s="11"/>
      <c r="F21" s="16" t="str">
        <f t="shared" si="0"/>
        <v/>
      </c>
      <c r="G21" s="11"/>
      <c r="H21" s="12">
        <f t="shared" si="1"/>
        <v>19</v>
      </c>
      <c r="I21" s="20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1" x14ac:dyDescent="0.35">
      <c r="A22" s="8"/>
      <c r="B22" s="11" t="s">
        <v>28</v>
      </c>
      <c r="C22" s="11"/>
      <c r="D22" s="18"/>
      <c r="E22" s="11"/>
      <c r="F22" s="16" t="str">
        <f t="shared" si="0"/>
        <v/>
      </c>
      <c r="G22" s="11"/>
      <c r="H22" s="12">
        <f t="shared" si="1"/>
        <v>10</v>
      </c>
      <c r="I22" s="20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75" customHeight="1" thickBot="1" x14ac:dyDescent="0.3">
      <c r="A23" s="1"/>
      <c r="B23" s="11" t="s">
        <v>29</v>
      </c>
      <c r="C23" s="11"/>
      <c r="D23" s="27"/>
      <c r="E23" s="11"/>
      <c r="F23" s="16" t="str">
        <f t="shared" si="0"/>
        <v/>
      </c>
      <c r="G23" s="11"/>
      <c r="H23" s="12">
        <f>100-ROUND(H53,0)</f>
        <v>3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"/>
      <c r="B24" s="1"/>
      <c r="C24" s="1"/>
      <c r="D24" s="1"/>
      <c r="E24" s="1"/>
      <c r="F24" s="1"/>
      <c r="G24" s="1"/>
      <c r="H24" s="1"/>
      <c r="I24" s="1"/>
      <c r="J24" s="17" t="str">
        <f>IF(AND(COUNTBLANK(D16)=0,D16&lt;SUM(D17:D22))=TRUE,"Warning: All Grades is greater than the number of A* to E grades !","")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4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1" customHeight="1" x14ac:dyDescent="0.3">
      <c r="A43" s="1"/>
      <c r="B43" s="6" t="s">
        <v>13</v>
      </c>
      <c r="C43" s="7"/>
      <c r="D43" s="6" t="s">
        <v>30</v>
      </c>
      <c r="E43" s="6"/>
      <c r="F43" s="6" t="s">
        <v>5</v>
      </c>
      <c r="G43" s="6"/>
      <c r="H43" s="6" t="s">
        <v>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1" customHeight="1" x14ac:dyDescent="0.3">
      <c r="A44" s="1"/>
      <c r="B44" s="6"/>
      <c r="C44" s="7"/>
      <c r="D44" s="6" t="s">
        <v>3</v>
      </c>
      <c r="E44" s="6"/>
      <c r="F44" s="6" t="s">
        <v>30</v>
      </c>
      <c r="G44" s="6"/>
      <c r="H44" s="6" t="s">
        <v>30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1"/>
      <c r="B45" s="7"/>
      <c r="C45" s="7"/>
      <c r="D45" s="6" t="s">
        <v>4</v>
      </c>
      <c r="E45" s="6"/>
      <c r="F45" s="6" t="s">
        <v>8</v>
      </c>
      <c r="G45" s="6"/>
      <c r="H45" s="6" t="s">
        <v>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1" customHeight="1" x14ac:dyDescent="0.3">
      <c r="A46" s="1"/>
      <c r="B46" s="7"/>
      <c r="C46" s="7"/>
      <c r="D46" s="6" t="s">
        <v>22</v>
      </c>
      <c r="E46" s="6"/>
      <c r="F46" s="6" t="s">
        <v>23</v>
      </c>
      <c r="G46" s="6"/>
      <c r="H46" s="6" t="s">
        <v>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1.75" customHeight="1" x14ac:dyDescent="0.25">
      <c r="A47" s="1"/>
      <c r="B47" s="9" t="s">
        <v>1</v>
      </c>
      <c r="C47" s="9"/>
      <c r="D47" s="23" t="str">
        <f>D16</f>
        <v/>
      </c>
      <c r="E47" s="24"/>
      <c r="F47" s="15" t="s">
        <v>9</v>
      </c>
      <c r="G47" s="24"/>
      <c r="H47" s="10" t="s">
        <v>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1.75" customHeight="1" x14ac:dyDescent="0.25">
      <c r="A48" s="1"/>
      <c r="B48" s="11" t="s">
        <v>2</v>
      </c>
      <c r="C48" s="11"/>
      <c r="D48" s="25">
        <f>SUM(D$17:D17)</f>
        <v>0</v>
      </c>
      <c r="E48" s="26"/>
      <c r="F48" s="16">
        <f>SUM(F$17:F17)</f>
        <v>0</v>
      </c>
      <c r="G48" s="26"/>
      <c r="H48" s="16">
        <v>7.96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1.75" customHeight="1" x14ac:dyDescent="0.25">
      <c r="A49" s="1"/>
      <c r="B49" s="11" t="s">
        <v>24</v>
      </c>
      <c r="C49" s="11"/>
      <c r="D49" s="25">
        <f>SUM(D$17:D18)</f>
        <v>0</v>
      </c>
      <c r="E49" s="26"/>
      <c r="F49" s="16">
        <f>SUM(F$17:F18)</f>
        <v>0</v>
      </c>
      <c r="G49" s="26"/>
      <c r="H49" s="16">
        <v>25.9</v>
      </c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1.75" customHeight="1" x14ac:dyDescent="0.25">
      <c r="A50" s="1"/>
      <c r="B50" s="11" t="s">
        <v>25</v>
      </c>
      <c r="C50" s="11"/>
      <c r="D50" s="25">
        <f>SUM(D$17:D19)</f>
        <v>0</v>
      </c>
      <c r="E50" s="26"/>
      <c r="F50" s="16">
        <f>SUM(F$17:F19)</f>
        <v>0</v>
      </c>
      <c r="G50" s="26"/>
      <c r="H50" s="16">
        <v>46.51</v>
      </c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1.75" customHeight="1" x14ac:dyDescent="0.25">
      <c r="A51" s="1"/>
      <c r="B51" s="11" t="s">
        <v>26</v>
      </c>
      <c r="C51" s="11"/>
      <c r="D51" s="25">
        <f>SUM(D$17:D20)</f>
        <v>0</v>
      </c>
      <c r="E51" s="26"/>
      <c r="F51" s="16">
        <f>SUM(F$17:F20)</f>
        <v>0</v>
      </c>
      <c r="G51" s="26"/>
      <c r="H51" s="16">
        <v>67.87</v>
      </c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1.75" customHeight="1" x14ac:dyDescent="0.25">
      <c r="A52" s="1"/>
      <c r="B52" s="11" t="s">
        <v>27</v>
      </c>
      <c r="C52" s="11"/>
      <c r="D52" s="25">
        <f>SUM(D$17:D21)</f>
        <v>0</v>
      </c>
      <c r="E52" s="26"/>
      <c r="F52" s="16">
        <f>SUM(F$17:F21)</f>
        <v>0</v>
      </c>
      <c r="G52" s="26"/>
      <c r="H52" s="16">
        <v>86.75</v>
      </c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1.75" customHeight="1" x14ac:dyDescent="0.25">
      <c r="A53" s="1"/>
      <c r="B53" s="11" t="s">
        <v>28</v>
      </c>
      <c r="C53" s="11"/>
      <c r="D53" s="25">
        <f>SUM(D$17:D22)</f>
        <v>0</v>
      </c>
      <c r="E53" s="26"/>
      <c r="F53" s="16">
        <f>SUM(F$17:F22)</f>
        <v>0</v>
      </c>
      <c r="G53" s="26"/>
      <c r="H53" s="16">
        <v>96.81</v>
      </c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</sheetData>
  <sheetProtection password="996B" sheet="1" objects="1" scenarios="1" selectLockedCells="1"/>
  <mergeCells count="3">
    <mergeCell ref="K17:N17"/>
    <mergeCell ref="K18:N18"/>
    <mergeCell ref="K19:N19"/>
  </mergeCells>
  <conditionalFormatting sqref="D17">
    <cfRule type="expression" dxfId="71" priority="24">
      <formula>COUNTBLANK(D17:D23)=0</formula>
    </cfRule>
  </conditionalFormatting>
  <conditionalFormatting sqref="J17">
    <cfRule type="expression" dxfId="70" priority="23">
      <formula>COUNTBLANK(D17:D22)=0</formula>
    </cfRule>
  </conditionalFormatting>
  <conditionalFormatting sqref="D18">
    <cfRule type="expression" dxfId="69" priority="20">
      <formula>COUNTBLANK(D17:D23)=0</formula>
    </cfRule>
  </conditionalFormatting>
  <conditionalFormatting sqref="D19">
    <cfRule type="expression" dxfId="68" priority="19">
      <formula>COUNTBLANK(D17:D23)=0</formula>
    </cfRule>
  </conditionalFormatting>
  <conditionalFormatting sqref="D20">
    <cfRule type="expression" dxfId="67" priority="18">
      <formula>COUNTBLANK(D17:D23)=0</formula>
    </cfRule>
  </conditionalFormatting>
  <conditionalFormatting sqref="D21">
    <cfRule type="expression" dxfId="66" priority="17">
      <formula>COUNTBLANK(D17:D23)=0</formula>
    </cfRule>
  </conditionalFormatting>
  <conditionalFormatting sqref="D22">
    <cfRule type="expression" dxfId="65" priority="16">
      <formula>COUNTBLANK(D17:D23)=0</formula>
    </cfRule>
  </conditionalFormatting>
  <conditionalFormatting sqref="K17:N17">
    <cfRule type="expression" dxfId="64" priority="15">
      <formula>COUNTBLANK(D17:D23)=0</formula>
    </cfRule>
  </conditionalFormatting>
  <conditionalFormatting sqref="K18:N18">
    <cfRule type="expression" dxfId="63" priority="14">
      <formula>COUNTBLANK(D17:D23)=0</formula>
    </cfRule>
  </conditionalFormatting>
  <conditionalFormatting sqref="D16">
    <cfRule type="expression" dxfId="62" priority="13">
      <formula>COUNTBLANK(D17:D22)=0</formula>
    </cfRule>
  </conditionalFormatting>
  <conditionalFormatting sqref="K19:N19">
    <cfRule type="expression" dxfId="61" priority="11">
      <formula>COUNTBLANK(D17:D23)=0</formula>
    </cfRule>
  </conditionalFormatting>
  <conditionalFormatting sqref="D23">
    <cfRule type="expression" dxfId="60" priority="1">
      <formula>COUNTBLANK(D17:D23)=0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Footer>&amp;C&amp;P</oddFooter>
  </headerFooter>
  <rowBreaks count="1" manualBreakCount="1">
    <brk id="4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312"/>
  <sheetViews>
    <sheetView showRowColHeaders="0" zoomScaleNormal="100" workbookViewId="0">
      <selection activeCell="D17" sqref="D17"/>
    </sheetView>
  </sheetViews>
  <sheetFormatPr defaultRowHeight="15" x14ac:dyDescent="0.25"/>
  <cols>
    <col min="1" max="1" width="6.28515625" customWidth="1"/>
    <col min="2" max="2" width="18.42578125" customWidth="1"/>
    <col min="3" max="3" width="9.42578125" bestFit="1" customWidth="1"/>
    <col min="4" max="4" width="9.28515625" bestFit="1" customWidth="1"/>
    <col min="6" max="6" width="9.28515625" bestFit="1" customWidth="1"/>
    <col min="8" max="8" width="14" customWidth="1"/>
    <col min="9" max="9" width="12.7109375" customWidth="1"/>
    <col min="11" max="11" width="10.42578125" customWidth="1"/>
    <col min="12" max="12" width="9.7109375" customWidth="1"/>
    <col min="13" max="13" width="10.140625" customWidth="1"/>
    <col min="14" max="14" width="12.28515625" customWidth="1"/>
  </cols>
  <sheetData>
    <row r="1" spans="1:39" ht="15.75" customHeight="1" x14ac:dyDescent="0.25">
      <c r="A1" s="1"/>
      <c r="B1" s="1"/>
      <c r="C1" s="1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customHeight="1" x14ac:dyDescent="0.25">
      <c r="A2" s="1"/>
      <c r="B2" s="1"/>
      <c r="C2" s="1"/>
      <c r="D2" s="28"/>
      <c r="E2" s="28"/>
      <c r="F2" s="28"/>
      <c r="G2" s="28"/>
      <c r="H2" s="28"/>
      <c r="I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customHeight="1" x14ac:dyDescent="0.25">
      <c r="A3" s="1"/>
      <c r="B3" s="1"/>
      <c r="C3" s="1"/>
      <c r="D3" s="28"/>
      <c r="E3" s="28"/>
      <c r="F3" s="28"/>
      <c r="G3" s="28"/>
      <c r="H3" s="28"/>
      <c r="I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75" customHeight="1" x14ac:dyDescent="0.25">
      <c r="A4" s="1"/>
      <c r="B4" s="1"/>
      <c r="C4" s="1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75" customHeight="1" x14ac:dyDescent="0.25">
      <c r="A5" s="1"/>
      <c r="B5" s="1"/>
      <c r="C5" s="1"/>
      <c r="D5" s="28"/>
      <c r="E5" s="28"/>
      <c r="F5" s="28"/>
      <c r="G5" s="28"/>
      <c r="H5" s="28"/>
      <c r="I5" s="2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.75" customHeight="1" x14ac:dyDescent="0.25">
      <c r="A6" s="1"/>
      <c r="B6" s="1"/>
      <c r="C6" s="1"/>
      <c r="D6" s="28"/>
      <c r="E6" s="28"/>
      <c r="F6" s="28"/>
      <c r="G6" s="28"/>
      <c r="H6" s="28"/>
      <c r="I6" s="2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1" x14ac:dyDescent="0.35">
      <c r="A7" s="8"/>
      <c r="B7" s="3" t="s">
        <v>0</v>
      </c>
      <c r="C7" s="2"/>
      <c r="D7" s="2"/>
      <c r="E7" s="2"/>
      <c r="F7" s="2"/>
      <c r="G7" s="2"/>
      <c r="H7" s="2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.75" customHeight="1" x14ac:dyDescent="0.35">
      <c r="A8" s="8"/>
      <c r="B8" s="2"/>
      <c r="C8" s="2"/>
      <c r="D8" s="2"/>
      <c r="E8" s="2"/>
      <c r="F8" s="2"/>
      <c r="G8" s="2"/>
      <c r="H8" s="2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1" x14ac:dyDescent="0.35">
      <c r="A9" s="8"/>
      <c r="B9" s="3" t="s">
        <v>10</v>
      </c>
      <c r="C9" s="4" t="s">
        <v>11</v>
      </c>
      <c r="D9" s="2"/>
      <c r="E9" s="2"/>
      <c r="F9" s="2" t="s">
        <v>18</v>
      </c>
      <c r="G9" s="2"/>
      <c r="H9" s="2" t="s">
        <v>33</v>
      </c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0.5" customHeight="1" x14ac:dyDescent="0.35">
      <c r="A10" s="8"/>
      <c r="B10" s="2"/>
      <c r="C10" s="2"/>
      <c r="D10" s="2"/>
      <c r="E10" s="2"/>
      <c r="F10" s="2"/>
      <c r="G10" s="2"/>
      <c r="H10" s="2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21" x14ac:dyDescent="0.35">
      <c r="A11" s="8"/>
      <c r="B11" s="3" t="s">
        <v>12</v>
      </c>
      <c r="C11" s="5">
        <v>42887</v>
      </c>
      <c r="D11" s="2"/>
      <c r="E11" s="2"/>
      <c r="F11" s="2"/>
      <c r="G11" s="2"/>
      <c r="H11" s="2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1" x14ac:dyDescent="0.35">
      <c r="A13" s="8"/>
      <c r="B13" s="6" t="s">
        <v>13</v>
      </c>
      <c r="C13" s="7"/>
      <c r="D13" s="6" t="s">
        <v>3</v>
      </c>
      <c r="E13" s="6"/>
      <c r="F13" s="6" t="s">
        <v>5</v>
      </c>
      <c r="G13" s="6"/>
      <c r="H13" s="6" t="s">
        <v>6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21" x14ac:dyDescent="0.35">
      <c r="A14" s="8"/>
      <c r="B14" s="7"/>
      <c r="C14" s="7"/>
      <c r="D14" s="6" t="s">
        <v>4</v>
      </c>
      <c r="E14" s="6"/>
      <c r="F14" s="6" t="s">
        <v>8</v>
      </c>
      <c r="G14" s="6"/>
      <c r="H14" s="6" t="s">
        <v>7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21" x14ac:dyDescent="0.35">
      <c r="A15" s="8"/>
      <c r="B15" s="7"/>
      <c r="C15" s="7"/>
      <c r="D15" s="6" t="s">
        <v>22</v>
      </c>
      <c r="E15" s="6"/>
      <c r="F15" s="6" t="s">
        <v>23</v>
      </c>
      <c r="G15" s="6"/>
      <c r="H15" s="6" t="s">
        <v>8</v>
      </c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21.75" thickBot="1" x14ac:dyDescent="0.4">
      <c r="A16" s="8"/>
      <c r="B16" s="9" t="s">
        <v>1</v>
      </c>
      <c r="C16" s="9"/>
      <c r="D16" s="22" t="str">
        <f>IF(COUNTBLANK(D17:D23)&lt;7,SUM(D17:D23),"")</f>
        <v/>
      </c>
      <c r="E16" s="9"/>
      <c r="F16" s="15" t="s">
        <v>9</v>
      </c>
      <c r="G16" s="9"/>
      <c r="H16" s="10" t="s">
        <v>9</v>
      </c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1" x14ac:dyDescent="0.35">
      <c r="A17" s="8"/>
      <c r="B17" s="11" t="s">
        <v>2</v>
      </c>
      <c r="C17" s="11"/>
      <c r="D17" s="19"/>
      <c r="E17" s="11"/>
      <c r="F17" s="16" t="str">
        <f>IF(COUNTBLANK(D$16)=0,ROUND((D17/$D$16)*100,0),"")</f>
        <v/>
      </c>
      <c r="G17" s="11"/>
      <c r="H17" s="12">
        <f>ROUND(H48,0)</f>
        <v>10</v>
      </c>
      <c r="I17" s="20"/>
      <c r="J17" s="13" t="s">
        <v>14</v>
      </c>
      <c r="K17" s="29" t="s">
        <v>16</v>
      </c>
      <c r="L17" s="30"/>
      <c r="M17" s="30"/>
      <c r="N17" s="3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1" x14ac:dyDescent="0.35">
      <c r="A18" s="8"/>
      <c r="B18" s="11" t="s">
        <v>24</v>
      </c>
      <c r="C18" s="11"/>
      <c r="D18" s="14"/>
      <c r="E18" s="11"/>
      <c r="F18" s="16" t="str">
        <f t="shared" ref="F18:F23" si="0">IF(COUNTBLANK(D$16)=0,ROUND((D18/$D$16)*100,0),"")</f>
        <v/>
      </c>
      <c r="G18" s="11"/>
      <c r="H18" s="12">
        <f>ROUND(H49,0)-ROUND(H48,0)</f>
        <v>16</v>
      </c>
      <c r="I18" s="20"/>
      <c r="J18" s="8"/>
      <c r="K18" s="32" t="s">
        <v>15</v>
      </c>
      <c r="L18" s="33"/>
      <c r="M18" s="33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1" x14ac:dyDescent="0.35">
      <c r="A19" s="8"/>
      <c r="B19" s="11" t="s">
        <v>25</v>
      </c>
      <c r="C19" s="11"/>
      <c r="D19" s="14"/>
      <c r="E19" s="11"/>
      <c r="F19" s="16" t="str">
        <f t="shared" si="0"/>
        <v/>
      </c>
      <c r="G19" s="11"/>
      <c r="H19" s="12">
        <f t="shared" ref="H19:H22" si="1">ROUND(H50,0)-ROUND(H49,0)</f>
        <v>19</v>
      </c>
      <c r="I19" s="20"/>
      <c r="J19" s="8"/>
      <c r="K19" s="35" t="s">
        <v>17</v>
      </c>
      <c r="L19" s="36"/>
      <c r="M19" s="36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1" x14ac:dyDescent="0.35">
      <c r="A20" s="8"/>
      <c r="B20" s="11" t="s">
        <v>26</v>
      </c>
      <c r="C20" s="11"/>
      <c r="D20" s="14"/>
      <c r="E20" s="11"/>
      <c r="F20" s="16" t="str">
        <f t="shared" si="0"/>
        <v/>
      </c>
      <c r="G20" s="11"/>
      <c r="H20" s="12">
        <f t="shared" si="1"/>
        <v>22</v>
      </c>
      <c r="I20" s="20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1" x14ac:dyDescent="0.35">
      <c r="A21" s="8"/>
      <c r="B21" s="11" t="s">
        <v>27</v>
      </c>
      <c r="C21" s="11"/>
      <c r="D21" s="14"/>
      <c r="E21" s="11"/>
      <c r="F21" s="16" t="str">
        <f t="shared" si="0"/>
        <v/>
      </c>
      <c r="G21" s="11"/>
      <c r="H21" s="12">
        <f t="shared" si="1"/>
        <v>19</v>
      </c>
      <c r="I21" s="20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1" x14ac:dyDescent="0.35">
      <c r="A22" s="8"/>
      <c r="B22" s="11" t="s">
        <v>28</v>
      </c>
      <c r="C22" s="11"/>
      <c r="D22" s="18"/>
      <c r="E22" s="11"/>
      <c r="F22" s="16" t="str">
        <f t="shared" si="0"/>
        <v/>
      </c>
      <c r="G22" s="11"/>
      <c r="H22" s="12">
        <f t="shared" si="1"/>
        <v>11</v>
      </c>
      <c r="I22" s="20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75" customHeight="1" thickBot="1" x14ac:dyDescent="0.3">
      <c r="A23" s="1"/>
      <c r="B23" s="11" t="s">
        <v>29</v>
      </c>
      <c r="C23" s="11"/>
      <c r="D23" s="27"/>
      <c r="E23" s="11"/>
      <c r="F23" s="16" t="str">
        <f t="shared" si="0"/>
        <v/>
      </c>
      <c r="G23" s="11"/>
      <c r="H23" s="12">
        <f>100-ROUND(H53,0)</f>
        <v>3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"/>
      <c r="B24" s="1"/>
      <c r="C24" s="1"/>
      <c r="D24" s="1"/>
      <c r="E24" s="1"/>
      <c r="F24" s="1"/>
      <c r="G24" s="1"/>
      <c r="H24" s="1"/>
      <c r="I24" s="1"/>
      <c r="J24" s="17" t="str">
        <f>IF(AND(COUNTBLANK(D16)=0,D16&lt;SUM(D17:D22))=TRUE,"Warning: All Grades is greater than the number of A* to E grades !","")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4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1" customHeight="1" x14ac:dyDescent="0.3">
      <c r="A43" s="1"/>
      <c r="B43" s="6" t="s">
        <v>13</v>
      </c>
      <c r="C43" s="7"/>
      <c r="D43" s="6" t="s">
        <v>30</v>
      </c>
      <c r="E43" s="6"/>
      <c r="F43" s="6" t="s">
        <v>5</v>
      </c>
      <c r="G43" s="6"/>
      <c r="H43" s="6" t="s">
        <v>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1" customHeight="1" x14ac:dyDescent="0.3">
      <c r="A44" s="1"/>
      <c r="B44" s="6"/>
      <c r="C44" s="7"/>
      <c r="D44" s="6" t="s">
        <v>3</v>
      </c>
      <c r="E44" s="6"/>
      <c r="F44" s="6" t="s">
        <v>30</v>
      </c>
      <c r="G44" s="6"/>
      <c r="H44" s="6" t="s">
        <v>30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1"/>
      <c r="B45" s="7"/>
      <c r="C45" s="7"/>
      <c r="D45" s="6" t="s">
        <v>4</v>
      </c>
      <c r="E45" s="6"/>
      <c r="F45" s="6" t="s">
        <v>8</v>
      </c>
      <c r="G45" s="6"/>
      <c r="H45" s="6" t="s">
        <v>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1" customHeight="1" x14ac:dyDescent="0.3">
      <c r="A46" s="1"/>
      <c r="B46" s="7"/>
      <c r="C46" s="7"/>
      <c r="D46" s="6" t="s">
        <v>22</v>
      </c>
      <c r="E46" s="6"/>
      <c r="F46" s="6" t="s">
        <v>23</v>
      </c>
      <c r="G46" s="6"/>
      <c r="H46" s="6" t="s">
        <v>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1.75" customHeight="1" x14ac:dyDescent="0.25">
      <c r="A47" s="1"/>
      <c r="B47" s="9" t="s">
        <v>1</v>
      </c>
      <c r="C47" s="9"/>
      <c r="D47" s="23" t="str">
        <f>D16</f>
        <v/>
      </c>
      <c r="E47" s="24"/>
      <c r="F47" s="15" t="s">
        <v>9</v>
      </c>
      <c r="G47" s="24"/>
      <c r="H47" s="10" t="s">
        <v>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1.75" customHeight="1" x14ac:dyDescent="0.25">
      <c r="A48" s="1"/>
      <c r="B48" s="11" t="s">
        <v>2</v>
      </c>
      <c r="C48" s="11"/>
      <c r="D48" s="25">
        <f>SUM(D$17:D17)</f>
        <v>0</v>
      </c>
      <c r="E48" s="26"/>
      <c r="F48" s="16">
        <f>SUM(F$17:F17)</f>
        <v>0</v>
      </c>
      <c r="G48" s="26"/>
      <c r="H48" s="12">
        <v>9.9600000000000009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1.75" customHeight="1" x14ac:dyDescent="0.25">
      <c r="A49" s="1"/>
      <c r="B49" s="11" t="s">
        <v>24</v>
      </c>
      <c r="C49" s="11"/>
      <c r="D49" s="25">
        <f>SUM(D$17:D18)</f>
        <v>0</v>
      </c>
      <c r="E49" s="26"/>
      <c r="F49" s="16">
        <f>SUM(F$17:F18)</f>
        <v>0</v>
      </c>
      <c r="G49" s="26"/>
      <c r="H49" s="12">
        <v>26.29</v>
      </c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1.75" customHeight="1" x14ac:dyDescent="0.25">
      <c r="A50" s="1"/>
      <c r="B50" s="11" t="s">
        <v>25</v>
      </c>
      <c r="C50" s="11"/>
      <c r="D50" s="25">
        <f>SUM(D$17:D19)</f>
        <v>0</v>
      </c>
      <c r="E50" s="26"/>
      <c r="F50" s="16">
        <f>SUM(F$17:F19)</f>
        <v>0</v>
      </c>
      <c r="G50" s="26"/>
      <c r="H50" s="12">
        <v>45.42</v>
      </c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1.75" customHeight="1" x14ac:dyDescent="0.25">
      <c r="A51" s="1"/>
      <c r="B51" s="11" t="s">
        <v>26</v>
      </c>
      <c r="C51" s="11"/>
      <c r="D51" s="25">
        <f>SUM(D$17:D20)</f>
        <v>0</v>
      </c>
      <c r="E51" s="26"/>
      <c r="F51" s="16">
        <f>SUM(F$17:F20)</f>
        <v>0</v>
      </c>
      <c r="G51" s="26"/>
      <c r="H51" s="12">
        <v>66.53</v>
      </c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1.75" customHeight="1" x14ac:dyDescent="0.25">
      <c r="A52" s="1"/>
      <c r="B52" s="11" t="s">
        <v>27</v>
      </c>
      <c r="C52" s="11"/>
      <c r="D52" s="25">
        <f>SUM(D$17:D21)</f>
        <v>0</v>
      </c>
      <c r="E52" s="26"/>
      <c r="F52" s="16">
        <f>SUM(F$17:F21)</f>
        <v>0</v>
      </c>
      <c r="G52" s="26"/>
      <c r="H52" s="12">
        <v>86.45</v>
      </c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1.75" customHeight="1" x14ac:dyDescent="0.25">
      <c r="A53" s="1"/>
      <c r="B53" s="11" t="s">
        <v>28</v>
      </c>
      <c r="C53" s="11"/>
      <c r="D53" s="25">
        <f>SUM(D$17:D22)</f>
        <v>0</v>
      </c>
      <c r="E53" s="26"/>
      <c r="F53" s="16">
        <f>SUM(F$17:F22)</f>
        <v>0</v>
      </c>
      <c r="G53" s="26"/>
      <c r="H53" s="12">
        <v>97.21</v>
      </c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</sheetData>
  <sheetProtection password="996B" sheet="1" objects="1" scenarios="1" selectLockedCells="1"/>
  <mergeCells count="3">
    <mergeCell ref="K17:N17"/>
    <mergeCell ref="K18:N18"/>
    <mergeCell ref="K19:N19"/>
  </mergeCells>
  <conditionalFormatting sqref="D17">
    <cfRule type="expression" dxfId="59" priority="12">
      <formula>COUNTBLANK(D17:D23)=0</formula>
    </cfRule>
  </conditionalFormatting>
  <conditionalFormatting sqref="J17">
    <cfRule type="expression" dxfId="58" priority="11">
      <formula>COUNTBLANK(D17:D22)=0</formula>
    </cfRule>
  </conditionalFormatting>
  <conditionalFormatting sqref="D18">
    <cfRule type="expression" dxfId="57" priority="10">
      <formula>COUNTBLANK(D17:D23)=0</formula>
    </cfRule>
  </conditionalFormatting>
  <conditionalFormatting sqref="D19">
    <cfRule type="expression" dxfId="56" priority="9">
      <formula>COUNTBLANK(D17:D23)=0</formula>
    </cfRule>
  </conditionalFormatting>
  <conditionalFormatting sqref="D20">
    <cfRule type="expression" dxfId="55" priority="8">
      <formula>COUNTBLANK(D17:D23)=0</formula>
    </cfRule>
  </conditionalFormatting>
  <conditionalFormatting sqref="D21">
    <cfRule type="expression" dxfId="54" priority="7">
      <formula>COUNTBLANK(D17:D23)=0</formula>
    </cfRule>
  </conditionalFormatting>
  <conditionalFormatting sqref="D22">
    <cfRule type="expression" dxfId="53" priority="6">
      <formula>COUNTBLANK(D17:D23)=0</formula>
    </cfRule>
  </conditionalFormatting>
  <conditionalFormatting sqref="K17:N17">
    <cfRule type="expression" dxfId="52" priority="5">
      <formula>COUNTBLANK(D17:D23)=0</formula>
    </cfRule>
  </conditionalFormatting>
  <conditionalFormatting sqref="K18:N18">
    <cfRule type="expression" dxfId="51" priority="4">
      <formula>COUNTBLANK(D17:D23)=0</formula>
    </cfRule>
  </conditionalFormatting>
  <conditionalFormatting sqref="D16">
    <cfRule type="expression" dxfId="50" priority="3">
      <formula>COUNTBLANK(D17:D22)=0</formula>
    </cfRule>
  </conditionalFormatting>
  <conditionalFormatting sqref="K19:N19">
    <cfRule type="expression" dxfId="49" priority="2">
      <formula>COUNTBLANK(D17:D23)=0</formula>
    </cfRule>
  </conditionalFormatting>
  <conditionalFormatting sqref="D23">
    <cfRule type="expression" dxfId="48" priority="1">
      <formula>COUNTBLANK(D17:D23)=0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Footer>&amp;C&amp;P</oddFooter>
  </headerFooter>
  <rowBreaks count="1" manualBreakCount="1">
    <brk id="4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312"/>
  <sheetViews>
    <sheetView showRowColHeaders="0" zoomScaleNormal="100" workbookViewId="0">
      <selection activeCell="D17" sqref="D17"/>
    </sheetView>
  </sheetViews>
  <sheetFormatPr defaultRowHeight="15" x14ac:dyDescent="0.25"/>
  <cols>
    <col min="1" max="1" width="6.28515625" customWidth="1"/>
    <col min="2" max="2" width="18.42578125" customWidth="1"/>
    <col min="3" max="3" width="9.42578125" bestFit="1" customWidth="1"/>
    <col min="4" max="4" width="9.28515625" bestFit="1" customWidth="1"/>
    <col min="6" max="6" width="9.28515625" bestFit="1" customWidth="1"/>
    <col min="8" max="8" width="14" customWidth="1"/>
    <col min="9" max="9" width="12.7109375" customWidth="1"/>
    <col min="11" max="11" width="10.42578125" customWidth="1"/>
    <col min="12" max="12" width="9.7109375" customWidth="1"/>
    <col min="13" max="13" width="10.140625" customWidth="1"/>
    <col min="14" max="14" width="12.28515625" customWidth="1"/>
  </cols>
  <sheetData>
    <row r="1" spans="1:39" ht="15.75" customHeight="1" x14ac:dyDescent="0.25">
      <c r="A1" s="1"/>
      <c r="B1" s="1"/>
      <c r="C1" s="1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customHeight="1" x14ac:dyDescent="0.25">
      <c r="A2" s="1"/>
      <c r="B2" s="1"/>
      <c r="C2" s="1"/>
      <c r="D2" s="28"/>
      <c r="E2" s="28"/>
      <c r="F2" s="28"/>
      <c r="G2" s="28"/>
      <c r="H2" s="28"/>
      <c r="I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customHeight="1" x14ac:dyDescent="0.25">
      <c r="A3" s="1"/>
      <c r="B3" s="1"/>
      <c r="C3" s="1"/>
      <c r="D3" s="28"/>
      <c r="E3" s="28"/>
      <c r="F3" s="28"/>
      <c r="G3" s="28"/>
      <c r="H3" s="28"/>
      <c r="I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75" customHeight="1" x14ac:dyDescent="0.25">
      <c r="A4" s="1"/>
      <c r="B4" s="1"/>
      <c r="C4" s="1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75" customHeight="1" x14ac:dyDescent="0.25">
      <c r="A5" s="1"/>
      <c r="B5" s="1"/>
      <c r="C5" s="1"/>
      <c r="D5" s="28"/>
      <c r="E5" s="28"/>
      <c r="F5" s="28"/>
      <c r="G5" s="28"/>
      <c r="H5" s="28"/>
      <c r="I5" s="2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.75" customHeight="1" x14ac:dyDescent="0.25">
      <c r="A6" s="1"/>
      <c r="B6" s="1"/>
      <c r="C6" s="1"/>
      <c r="D6" s="28"/>
      <c r="E6" s="28"/>
      <c r="F6" s="28"/>
      <c r="G6" s="28"/>
      <c r="H6" s="28"/>
      <c r="I6" s="2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1" x14ac:dyDescent="0.35">
      <c r="A7" s="8"/>
      <c r="B7" s="3" t="s">
        <v>0</v>
      </c>
      <c r="C7" s="2"/>
      <c r="D7" s="2"/>
      <c r="E7" s="2"/>
      <c r="F7" s="2"/>
      <c r="G7" s="2"/>
      <c r="H7" s="2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.75" customHeight="1" x14ac:dyDescent="0.35">
      <c r="A8" s="8"/>
      <c r="B8" s="2"/>
      <c r="C8" s="2"/>
      <c r="D8" s="2"/>
      <c r="E8" s="2"/>
      <c r="F8" s="2"/>
      <c r="G8" s="2"/>
      <c r="H8" s="2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1" x14ac:dyDescent="0.35">
      <c r="A9" s="8"/>
      <c r="B9" s="3" t="s">
        <v>10</v>
      </c>
      <c r="C9" s="4" t="s">
        <v>11</v>
      </c>
      <c r="D9" s="2"/>
      <c r="E9" s="2"/>
      <c r="F9" s="2" t="s">
        <v>18</v>
      </c>
      <c r="G9" s="2"/>
      <c r="H9" s="2" t="s">
        <v>20</v>
      </c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0.5" customHeight="1" x14ac:dyDescent="0.35">
      <c r="A10" s="8"/>
      <c r="B10" s="2"/>
      <c r="C10" s="2"/>
      <c r="D10" s="2"/>
      <c r="E10" s="2"/>
      <c r="F10" s="2"/>
      <c r="G10" s="2"/>
      <c r="H10" s="2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21" x14ac:dyDescent="0.35">
      <c r="A11" s="8"/>
      <c r="B11" s="3" t="s">
        <v>12</v>
      </c>
      <c r="C11" s="5">
        <v>42887</v>
      </c>
      <c r="D11" s="2"/>
      <c r="E11" s="2"/>
      <c r="F11" s="2"/>
      <c r="G11" s="2"/>
      <c r="H11" s="2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1" x14ac:dyDescent="0.35">
      <c r="A13" s="8"/>
      <c r="B13" s="6" t="s">
        <v>13</v>
      </c>
      <c r="C13" s="7"/>
      <c r="D13" s="6" t="s">
        <v>3</v>
      </c>
      <c r="E13" s="6"/>
      <c r="F13" s="6" t="s">
        <v>5</v>
      </c>
      <c r="G13" s="6"/>
      <c r="H13" s="6" t="s">
        <v>6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21" x14ac:dyDescent="0.35">
      <c r="A14" s="8"/>
      <c r="B14" s="7"/>
      <c r="C14" s="7"/>
      <c r="D14" s="6" t="s">
        <v>4</v>
      </c>
      <c r="E14" s="6"/>
      <c r="F14" s="6" t="s">
        <v>8</v>
      </c>
      <c r="G14" s="6"/>
      <c r="H14" s="6" t="s">
        <v>7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21" x14ac:dyDescent="0.35">
      <c r="A15" s="8"/>
      <c r="B15" s="7"/>
      <c r="C15" s="7"/>
      <c r="D15" s="6" t="s">
        <v>22</v>
      </c>
      <c r="E15" s="6"/>
      <c r="F15" s="6" t="s">
        <v>23</v>
      </c>
      <c r="G15" s="6"/>
      <c r="H15" s="6" t="s">
        <v>8</v>
      </c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21.75" thickBot="1" x14ac:dyDescent="0.4">
      <c r="A16" s="8"/>
      <c r="B16" s="9" t="s">
        <v>1</v>
      </c>
      <c r="C16" s="9"/>
      <c r="D16" s="22" t="str">
        <f>IF(COUNTBLANK(D17:D23)&lt;7,SUM(D17:D23),"")</f>
        <v/>
      </c>
      <c r="E16" s="9"/>
      <c r="F16" s="15" t="s">
        <v>9</v>
      </c>
      <c r="G16" s="9"/>
      <c r="H16" s="10" t="s">
        <v>9</v>
      </c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1" x14ac:dyDescent="0.35">
      <c r="A17" s="8"/>
      <c r="B17" s="11" t="s">
        <v>2</v>
      </c>
      <c r="C17" s="11"/>
      <c r="D17" s="19"/>
      <c r="E17" s="11"/>
      <c r="F17" s="16" t="str">
        <f>IF(COUNTBLANK(D$16)=0,ROUND((D17/$D$16)*100,0),"")</f>
        <v/>
      </c>
      <c r="G17" s="11"/>
      <c r="H17" s="12">
        <f>ROUND(H48,0)</f>
        <v>8</v>
      </c>
      <c r="I17" s="20"/>
      <c r="J17" s="13" t="s">
        <v>14</v>
      </c>
      <c r="K17" s="29" t="s">
        <v>16</v>
      </c>
      <c r="L17" s="30"/>
      <c r="M17" s="30"/>
      <c r="N17" s="3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1" x14ac:dyDescent="0.35">
      <c r="A18" s="8"/>
      <c r="B18" s="11" t="s">
        <v>24</v>
      </c>
      <c r="C18" s="11"/>
      <c r="D18" s="14"/>
      <c r="E18" s="11"/>
      <c r="F18" s="16" t="str">
        <f t="shared" ref="F18:F23" si="0">IF(COUNTBLANK(D$16)=0,ROUND((D18/$D$16)*100,0),"")</f>
        <v/>
      </c>
      <c r="G18" s="11"/>
      <c r="H18" s="12">
        <f>ROUND(H49,0)-ROUND(H48,0)</f>
        <v>23</v>
      </c>
      <c r="I18" s="20"/>
      <c r="J18" s="8"/>
      <c r="K18" s="32" t="s">
        <v>15</v>
      </c>
      <c r="L18" s="33"/>
      <c r="M18" s="33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1" x14ac:dyDescent="0.35">
      <c r="A19" s="8"/>
      <c r="B19" s="11" t="s">
        <v>25</v>
      </c>
      <c r="C19" s="11"/>
      <c r="D19" s="14"/>
      <c r="E19" s="11"/>
      <c r="F19" s="16" t="str">
        <f t="shared" si="0"/>
        <v/>
      </c>
      <c r="G19" s="11"/>
      <c r="H19" s="12">
        <f t="shared" ref="H19:H22" si="1">ROUND(H50,0)-ROUND(H49,0)</f>
        <v>25</v>
      </c>
      <c r="I19" s="20"/>
      <c r="J19" s="8"/>
      <c r="K19" s="35" t="s">
        <v>17</v>
      </c>
      <c r="L19" s="36"/>
      <c r="M19" s="36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1" x14ac:dyDescent="0.35">
      <c r="A20" s="8"/>
      <c r="B20" s="11" t="s">
        <v>26</v>
      </c>
      <c r="C20" s="11"/>
      <c r="D20" s="14"/>
      <c r="E20" s="11"/>
      <c r="F20" s="16" t="str">
        <f t="shared" si="0"/>
        <v/>
      </c>
      <c r="G20" s="11"/>
      <c r="H20" s="12">
        <f t="shared" si="1"/>
        <v>20</v>
      </c>
      <c r="I20" s="20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1" x14ac:dyDescent="0.35">
      <c r="A21" s="8"/>
      <c r="B21" s="11" t="s">
        <v>27</v>
      </c>
      <c r="C21" s="11"/>
      <c r="D21" s="14"/>
      <c r="E21" s="11"/>
      <c r="F21" s="16" t="str">
        <f t="shared" si="0"/>
        <v/>
      </c>
      <c r="G21" s="11"/>
      <c r="H21" s="12">
        <f t="shared" si="1"/>
        <v>14</v>
      </c>
      <c r="I21" s="20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1" x14ac:dyDescent="0.35">
      <c r="A22" s="8"/>
      <c r="B22" s="11" t="s">
        <v>28</v>
      </c>
      <c r="C22" s="11"/>
      <c r="D22" s="18"/>
      <c r="E22" s="11"/>
      <c r="F22" s="16" t="str">
        <f t="shared" si="0"/>
        <v/>
      </c>
      <c r="G22" s="11"/>
      <c r="H22" s="12">
        <f t="shared" si="1"/>
        <v>7</v>
      </c>
      <c r="I22" s="20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75" customHeight="1" thickBot="1" x14ac:dyDescent="0.3">
      <c r="A23" s="1"/>
      <c r="B23" s="11" t="s">
        <v>29</v>
      </c>
      <c r="C23" s="11"/>
      <c r="D23" s="27"/>
      <c r="E23" s="11"/>
      <c r="F23" s="16" t="str">
        <f t="shared" si="0"/>
        <v/>
      </c>
      <c r="G23" s="11"/>
      <c r="H23" s="12">
        <f>100-ROUND(H53,0)</f>
        <v>3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"/>
      <c r="B24" s="1"/>
      <c r="C24" s="1"/>
      <c r="D24" s="1"/>
      <c r="E24" s="1"/>
      <c r="F24" s="1"/>
      <c r="G24" s="1"/>
      <c r="H24" s="1"/>
      <c r="I24" s="1"/>
      <c r="J24" s="17" t="str">
        <f>IF(AND(COUNTBLANK(D16)=0,D16&lt;SUM(D17:D22))=TRUE,"Warning: All Grades is greater than the number of A* to E grades !","")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4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1" customHeight="1" x14ac:dyDescent="0.3">
      <c r="A43" s="1"/>
      <c r="B43" s="6" t="s">
        <v>13</v>
      </c>
      <c r="C43" s="7"/>
      <c r="D43" s="6" t="s">
        <v>30</v>
      </c>
      <c r="E43" s="6"/>
      <c r="F43" s="6" t="s">
        <v>5</v>
      </c>
      <c r="G43" s="6"/>
      <c r="H43" s="6" t="s">
        <v>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1" customHeight="1" x14ac:dyDescent="0.3">
      <c r="A44" s="1"/>
      <c r="B44" s="6"/>
      <c r="C44" s="7"/>
      <c r="D44" s="6" t="s">
        <v>3</v>
      </c>
      <c r="E44" s="6"/>
      <c r="F44" s="6" t="s">
        <v>30</v>
      </c>
      <c r="G44" s="6"/>
      <c r="H44" s="6" t="s">
        <v>30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1"/>
      <c r="B45" s="7"/>
      <c r="C45" s="7"/>
      <c r="D45" s="6" t="s">
        <v>4</v>
      </c>
      <c r="E45" s="6"/>
      <c r="F45" s="6" t="s">
        <v>8</v>
      </c>
      <c r="G45" s="6"/>
      <c r="H45" s="6" t="s">
        <v>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1" customHeight="1" x14ac:dyDescent="0.3">
      <c r="A46" s="1"/>
      <c r="B46" s="7"/>
      <c r="C46" s="7"/>
      <c r="D46" s="6" t="s">
        <v>22</v>
      </c>
      <c r="E46" s="6"/>
      <c r="F46" s="6" t="s">
        <v>23</v>
      </c>
      <c r="G46" s="6"/>
      <c r="H46" s="6" t="s">
        <v>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1.75" customHeight="1" x14ac:dyDescent="0.25">
      <c r="A47" s="1"/>
      <c r="B47" s="9" t="s">
        <v>1</v>
      </c>
      <c r="C47" s="9"/>
      <c r="D47" s="23" t="str">
        <f>D16</f>
        <v/>
      </c>
      <c r="E47" s="24"/>
      <c r="F47" s="15" t="s">
        <v>9</v>
      </c>
      <c r="G47" s="24"/>
      <c r="H47" s="10" t="s">
        <v>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1.75" customHeight="1" x14ac:dyDescent="0.25">
      <c r="A48" s="1"/>
      <c r="B48" s="11" t="s">
        <v>2</v>
      </c>
      <c r="C48" s="11"/>
      <c r="D48" s="25">
        <f>SUM(D$17:D17)</f>
        <v>0</v>
      </c>
      <c r="E48" s="26"/>
      <c r="F48" s="16">
        <f>SUM(F$17:F17)</f>
        <v>0</v>
      </c>
      <c r="G48" s="26"/>
      <c r="H48" s="12">
        <v>8.02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1.75" customHeight="1" x14ac:dyDescent="0.25">
      <c r="A49" s="1"/>
      <c r="B49" s="11" t="s">
        <v>24</v>
      </c>
      <c r="C49" s="11"/>
      <c r="D49" s="25">
        <f>SUM(D$17:D18)</f>
        <v>0</v>
      </c>
      <c r="E49" s="26"/>
      <c r="F49" s="16">
        <f>SUM(F$17:F18)</f>
        <v>0</v>
      </c>
      <c r="G49" s="26"/>
      <c r="H49" s="12">
        <v>30.84</v>
      </c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1.75" customHeight="1" x14ac:dyDescent="0.25">
      <c r="A50" s="1"/>
      <c r="B50" s="11" t="s">
        <v>25</v>
      </c>
      <c r="C50" s="11"/>
      <c r="D50" s="25">
        <f>SUM(D$17:D19)</f>
        <v>0</v>
      </c>
      <c r="E50" s="26"/>
      <c r="F50" s="16">
        <f>SUM(F$17:F19)</f>
        <v>0</v>
      </c>
      <c r="G50" s="26"/>
      <c r="H50" s="12">
        <v>55.8</v>
      </c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1.75" customHeight="1" x14ac:dyDescent="0.25">
      <c r="A51" s="1"/>
      <c r="B51" s="11" t="s">
        <v>26</v>
      </c>
      <c r="C51" s="11"/>
      <c r="D51" s="25">
        <f>SUM(D$17:D20)</f>
        <v>0</v>
      </c>
      <c r="E51" s="26"/>
      <c r="F51" s="16">
        <f>SUM(F$17:F20)</f>
        <v>0</v>
      </c>
      <c r="G51" s="26"/>
      <c r="H51" s="12">
        <v>76.23</v>
      </c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1.75" customHeight="1" x14ac:dyDescent="0.25">
      <c r="A52" s="1"/>
      <c r="B52" s="11" t="s">
        <v>27</v>
      </c>
      <c r="C52" s="11"/>
      <c r="D52" s="25">
        <f>SUM(D$17:D21)</f>
        <v>0</v>
      </c>
      <c r="E52" s="26"/>
      <c r="F52" s="16">
        <f>SUM(F$17:F21)</f>
        <v>0</v>
      </c>
      <c r="G52" s="26"/>
      <c r="H52" s="12">
        <v>90.1</v>
      </c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1.75" customHeight="1" x14ac:dyDescent="0.25">
      <c r="A53" s="1"/>
      <c r="B53" s="11" t="s">
        <v>28</v>
      </c>
      <c r="C53" s="11"/>
      <c r="D53" s="25">
        <f>SUM(D$17:D22)</f>
        <v>0</v>
      </c>
      <c r="E53" s="26"/>
      <c r="F53" s="16">
        <f>SUM(F$17:F22)</f>
        <v>0</v>
      </c>
      <c r="G53" s="26"/>
      <c r="H53" s="12">
        <v>97.1</v>
      </c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</sheetData>
  <sheetProtection password="996B" sheet="1" objects="1" scenarios="1" selectLockedCells="1"/>
  <mergeCells count="3">
    <mergeCell ref="K17:N17"/>
    <mergeCell ref="K18:N18"/>
    <mergeCell ref="K19:N19"/>
  </mergeCells>
  <conditionalFormatting sqref="D17">
    <cfRule type="expression" dxfId="47" priority="12">
      <formula>COUNTBLANK(D17:D23)=0</formula>
    </cfRule>
  </conditionalFormatting>
  <conditionalFormatting sqref="J17">
    <cfRule type="expression" dxfId="46" priority="11">
      <formula>COUNTBLANK(D17:D22)=0</formula>
    </cfRule>
  </conditionalFormatting>
  <conditionalFormatting sqref="D18">
    <cfRule type="expression" dxfId="45" priority="10">
      <formula>COUNTBLANK(D17:D23)=0</formula>
    </cfRule>
  </conditionalFormatting>
  <conditionalFormatting sqref="D19">
    <cfRule type="expression" dxfId="44" priority="9">
      <formula>COUNTBLANK(D17:D23)=0</formula>
    </cfRule>
  </conditionalFormatting>
  <conditionalFormatting sqref="D20">
    <cfRule type="expression" dxfId="43" priority="8">
      <formula>COUNTBLANK(D17:D23)=0</formula>
    </cfRule>
  </conditionalFormatting>
  <conditionalFormatting sqref="D21">
    <cfRule type="expression" dxfId="42" priority="7">
      <formula>COUNTBLANK(D17:D23)=0</formula>
    </cfRule>
  </conditionalFormatting>
  <conditionalFormatting sqref="D22">
    <cfRule type="expression" dxfId="41" priority="6">
      <formula>COUNTBLANK(D17:D23)=0</formula>
    </cfRule>
  </conditionalFormatting>
  <conditionalFormatting sqref="K17:N17">
    <cfRule type="expression" dxfId="40" priority="5">
      <formula>COUNTBLANK(D17:D23)=0</formula>
    </cfRule>
  </conditionalFormatting>
  <conditionalFormatting sqref="K18:N18">
    <cfRule type="expression" dxfId="39" priority="4">
      <formula>COUNTBLANK(D17:D23)=0</formula>
    </cfRule>
  </conditionalFormatting>
  <conditionalFormatting sqref="D16">
    <cfRule type="expression" dxfId="38" priority="3">
      <formula>COUNTBLANK(D17:D22)=0</formula>
    </cfRule>
  </conditionalFormatting>
  <conditionalFormatting sqref="K19:N19">
    <cfRule type="expression" dxfId="37" priority="2">
      <formula>COUNTBLANK(D17:D23)=0</formula>
    </cfRule>
  </conditionalFormatting>
  <conditionalFormatting sqref="D23">
    <cfRule type="expression" dxfId="36" priority="1">
      <formula>COUNTBLANK(D17:D23)=0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Footer>&amp;C&amp;P</oddFooter>
  </headerFooter>
  <rowBreaks count="1" manualBreakCount="1">
    <brk id="41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312"/>
  <sheetViews>
    <sheetView showRowColHeaders="0" topLeftCell="A7" zoomScaleNormal="100" workbookViewId="0">
      <selection activeCell="D20" sqref="D20"/>
    </sheetView>
  </sheetViews>
  <sheetFormatPr defaultRowHeight="15" x14ac:dyDescent="0.25"/>
  <cols>
    <col min="1" max="1" width="6.28515625" customWidth="1"/>
    <col min="2" max="2" width="18.42578125" customWidth="1"/>
    <col min="3" max="3" width="9.42578125" bestFit="1" customWidth="1"/>
    <col min="4" max="4" width="9.28515625" bestFit="1" customWidth="1"/>
    <col min="6" max="6" width="9.28515625" bestFit="1" customWidth="1"/>
    <col min="8" max="8" width="14" customWidth="1"/>
    <col min="9" max="9" width="12.7109375" customWidth="1"/>
    <col min="11" max="11" width="10.42578125" customWidth="1"/>
    <col min="12" max="12" width="9.7109375" customWidth="1"/>
    <col min="13" max="13" width="10.140625" customWidth="1"/>
    <col min="14" max="14" width="12.28515625" customWidth="1"/>
  </cols>
  <sheetData>
    <row r="1" spans="1:39" ht="15.75" customHeight="1" x14ac:dyDescent="0.25">
      <c r="A1" s="1"/>
      <c r="B1" s="1"/>
      <c r="C1" s="1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customHeight="1" x14ac:dyDescent="0.25">
      <c r="A2" s="1"/>
      <c r="B2" s="1"/>
      <c r="C2" s="1"/>
      <c r="D2" s="28"/>
      <c r="E2" s="28"/>
      <c r="F2" s="28"/>
      <c r="G2" s="28"/>
      <c r="H2" s="28"/>
      <c r="I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customHeight="1" x14ac:dyDescent="0.25">
      <c r="A3" s="1"/>
      <c r="B3" s="1"/>
      <c r="C3" s="1"/>
      <c r="D3" s="28"/>
      <c r="E3" s="28"/>
      <c r="F3" s="28"/>
      <c r="G3" s="28"/>
      <c r="H3" s="28"/>
      <c r="I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75" customHeight="1" x14ac:dyDescent="0.25">
      <c r="A4" s="1"/>
      <c r="B4" s="1"/>
      <c r="C4" s="1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75" customHeight="1" x14ac:dyDescent="0.25">
      <c r="A5" s="1"/>
      <c r="B5" s="1"/>
      <c r="C5" s="1"/>
      <c r="D5" s="28"/>
      <c r="E5" s="28"/>
      <c r="F5" s="28"/>
      <c r="G5" s="28"/>
      <c r="H5" s="28"/>
      <c r="I5" s="2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.75" customHeight="1" x14ac:dyDescent="0.25">
      <c r="A6" s="1"/>
      <c r="B6" s="1"/>
      <c r="C6" s="1"/>
      <c r="D6" s="28"/>
      <c r="E6" s="28"/>
      <c r="F6" s="28"/>
      <c r="G6" s="28"/>
      <c r="H6" s="28"/>
      <c r="I6" s="2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1" x14ac:dyDescent="0.35">
      <c r="A7" s="8"/>
      <c r="B7" s="3" t="s">
        <v>0</v>
      </c>
      <c r="C7" s="2"/>
      <c r="D7" s="2"/>
      <c r="E7" s="2"/>
      <c r="F7" s="2"/>
      <c r="G7" s="2"/>
      <c r="H7" s="2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.75" customHeight="1" x14ac:dyDescent="0.35">
      <c r="A8" s="8"/>
      <c r="B8" s="2"/>
      <c r="C8" s="2"/>
      <c r="D8" s="2"/>
      <c r="E8" s="2"/>
      <c r="F8" s="2"/>
      <c r="G8" s="2"/>
      <c r="H8" s="2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1" x14ac:dyDescent="0.35">
      <c r="A9" s="8"/>
      <c r="B9" s="3" t="s">
        <v>10</v>
      </c>
      <c r="C9" s="4" t="s">
        <v>11</v>
      </c>
      <c r="D9" s="2"/>
      <c r="E9" s="2"/>
      <c r="F9" s="2" t="s">
        <v>18</v>
      </c>
      <c r="G9" s="2"/>
      <c r="H9" s="2" t="s">
        <v>31</v>
      </c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0.5" customHeight="1" x14ac:dyDescent="0.35">
      <c r="A10" s="8"/>
      <c r="B10" s="2"/>
      <c r="C10" s="2"/>
      <c r="D10" s="2"/>
      <c r="E10" s="2"/>
      <c r="F10" s="2"/>
      <c r="G10" s="2"/>
      <c r="H10" s="2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21" x14ac:dyDescent="0.35">
      <c r="A11" s="8"/>
      <c r="B11" s="3" t="s">
        <v>12</v>
      </c>
      <c r="C11" s="5">
        <v>42887</v>
      </c>
      <c r="D11" s="2"/>
      <c r="E11" s="2"/>
      <c r="F11" s="2"/>
      <c r="G11" s="2"/>
      <c r="H11" s="2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1" x14ac:dyDescent="0.35">
      <c r="A13" s="8"/>
      <c r="B13" s="6" t="s">
        <v>13</v>
      </c>
      <c r="C13" s="7"/>
      <c r="D13" s="6" t="s">
        <v>3</v>
      </c>
      <c r="E13" s="6"/>
      <c r="F13" s="6" t="s">
        <v>5</v>
      </c>
      <c r="G13" s="6"/>
      <c r="H13" s="6" t="s">
        <v>6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21" x14ac:dyDescent="0.35">
      <c r="A14" s="8"/>
      <c r="B14" s="7"/>
      <c r="C14" s="7"/>
      <c r="D14" s="6" t="s">
        <v>4</v>
      </c>
      <c r="E14" s="6"/>
      <c r="F14" s="6" t="s">
        <v>8</v>
      </c>
      <c r="G14" s="6"/>
      <c r="H14" s="6" t="s">
        <v>7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21" x14ac:dyDescent="0.35">
      <c r="A15" s="8"/>
      <c r="B15" s="7"/>
      <c r="C15" s="7"/>
      <c r="D15" s="6" t="s">
        <v>22</v>
      </c>
      <c r="E15" s="6"/>
      <c r="F15" s="6" t="s">
        <v>23</v>
      </c>
      <c r="G15" s="6"/>
      <c r="H15" s="6" t="s">
        <v>8</v>
      </c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21.75" thickBot="1" x14ac:dyDescent="0.4">
      <c r="A16" s="8"/>
      <c r="B16" s="9" t="s">
        <v>1</v>
      </c>
      <c r="C16" s="9"/>
      <c r="D16" s="22" t="str">
        <f>IF(COUNTBLANK(D17:D23)&lt;7,SUM(D17:D23),"")</f>
        <v/>
      </c>
      <c r="E16" s="9"/>
      <c r="F16" s="15" t="s">
        <v>9</v>
      </c>
      <c r="G16" s="9"/>
      <c r="H16" s="10" t="s">
        <v>9</v>
      </c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1" x14ac:dyDescent="0.35">
      <c r="A17" s="8"/>
      <c r="B17" s="11" t="s">
        <v>2</v>
      </c>
      <c r="C17" s="11"/>
      <c r="D17" s="19"/>
      <c r="E17" s="11"/>
      <c r="F17" s="16" t="str">
        <f>IF(COUNTBLANK(D$16)=0,ROUND((D17/$D$16)*100,0),"")</f>
        <v/>
      </c>
      <c r="G17" s="11"/>
      <c r="H17" s="12">
        <f>ROUND(H48,0)</f>
        <v>8</v>
      </c>
      <c r="I17" s="20"/>
      <c r="J17" s="13" t="s">
        <v>14</v>
      </c>
      <c r="K17" s="29" t="s">
        <v>16</v>
      </c>
      <c r="L17" s="30"/>
      <c r="M17" s="30"/>
      <c r="N17" s="3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1" x14ac:dyDescent="0.35">
      <c r="A18" s="8"/>
      <c r="B18" s="11" t="s">
        <v>24</v>
      </c>
      <c r="C18" s="11"/>
      <c r="D18" s="14"/>
      <c r="E18" s="11"/>
      <c r="F18" s="16" t="str">
        <f t="shared" ref="F18:F23" si="0">IF(COUNTBLANK(D$16)=0,ROUND((D18/$D$16)*100,0),"")</f>
        <v/>
      </c>
      <c r="G18" s="11"/>
      <c r="H18" s="12">
        <f>ROUND(H49,0)-ROUND(H48,0)</f>
        <v>22</v>
      </c>
      <c r="I18" s="20"/>
      <c r="J18" s="8"/>
      <c r="K18" s="32" t="s">
        <v>15</v>
      </c>
      <c r="L18" s="33"/>
      <c r="M18" s="33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1" x14ac:dyDescent="0.35">
      <c r="A19" s="8"/>
      <c r="B19" s="11" t="s">
        <v>25</v>
      </c>
      <c r="C19" s="11"/>
      <c r="D19" s="14"/>
      <c r="E19" s="11"/>
      <c r="F19" s="16" t="str">
        <f t="shared" si="0"/>
        <v/>
      </c>
      <c r="G19" s="11"/>
      <c r="H19" s="12">
        <f t="shared" ref="H19:H22" si="1">ROUND(H50,0)-ROUND(H49,0)</f>
        <v>22</v>
      </c>
      <c r="I19" s="20"/>
      <c r="J19" s="8"/>
      <c r="K19" s="35" t="s">
        <v>17</v>
      </c>
      <c r="L19" s="36"/>
      <c r="M19" s="36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1" x14ac:dyDescent="0.35">
      <c r="A20" s="8"/>
      <c r="B20" s="11" t="s">
        <v>26</v>
      </c>
      <c r="C20" s="11"/>
      <c r="D20" s="14"/>
      <c r="E20" s="11"/>
      <c r="F20" s="16" t="str">
        <f t="shared" si="0"/>
        <v/>
      </c>
      <c r="G20" s="11"/>
      <c r="H20" s="12">
        <f t="shared" si="1"/>
        <v>21</v>
      </c>
      <c r="I20" s="20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1" x14ac:dyDescent="0.35">
      <c r="A21" s="8"/>
      <c r="B21" s="11" t="s">
        <v>27</v>
      </c>
      <c r="C21" s="11"/>
      <c r="D21" s="14"/>
      <c r="E21" s="11"/>
      <c r="F21" s="16" t="str">
        <f t="shared" si="0"/>
        <v/>
      </c>
      <c r="G21" s="11"/>
      <c r="H21" s="12">
        <f t="shared" si="1"/>
        <v>16</v>
      </c>
      <c r="I21" s="20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1" x14ac:dyDescent="0.35">
      <c r="A22" s="8"/>
      <c r="B22" s="11" t="s">
        <v>28</v>
      </c>
      <c r="C22" s="11"/>
      <c r="D22" s="18"/>
      <c r="E22" s="11"/>
      <c r="F22" s="16" t="str">
        <f t="shared" si="0"/>
        <v/>
      </c>
      <c r="G22" s="11"/>
      <c r="H22" s="12">
        <f t="shared" si="1"/>
        <v>8</v>
      </c>
      <c r="I22" s="20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75" customHeight="1" thickBot="1" x14ac:dyDescent="0.3">
      <c r="A23" s="1"/>
      <c r="B23" s="11" t="s">
        <v>29</v>
      </c>
      <c r="C23" s="11"/>
      <c r="D23" s="27"/>
      <c r="E23" s="11"/>
      <c r="F23" s="16" t="str">
        <f t="shared" si="0"/>
        <v/>
      </c>
      <c r="G23" s="11"/>
      <c r="H23" s="12">
        <f>100-ROUND(H53,0)</f>
        <v>3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"/>
      <c r="B24" s="1"/>
      <c r="C24" s="1"/>
      <c r="D24" s="1"/>
      <c r="E24" s="1"/>
      <c r="F24" s="1"/>
      <c r="G24" s="1"/>
      <c r="H24" s="1"/>
      <c r="I24" s="1"/>
      <c r="J24" s="17" t="str">
        <f>IF(AND(COUNTBLANK(D16)=0,D16&lt;SUM(D17:D22))=TRUE,"Warning: All Grades is greater than the number of A* to E grades !","")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4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1" customHeight="1" x14ac:dyDescent="0.3">
      <c r="A43" s="1"/>
      <c r="B43" s="6" t="s">
        <v>13</v>
      </c>
      <c r="C43" s="7"/>
      <c r="D43" s="6" t="s">
        <v>30</v>
      </c>
      <c r="E43" s="6"/>
      <c r="F43" s="6" t="s">
        <v>5</v>
      </c>
      <c r="G43" s="6"/>
      <c r="H43" s="6" t="s">
        <v>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1" customHeight="1" x14ac:dyDescent="0.3">
      <c r="A44" s="1"/>
      <c r="B44" s="6"/>
      <c r="C44" s="7"/>
      <c r="D44" s="6" t="s">
        <v>3</v>
      </c>
      <c r="E44" s="6"/>
      <c r="F44" s="6" t="s">
        <v>30</v>
      </c>
      <c r="G44" s="6"/>
      <c r="H44" s="6" t="s">
        <v>30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1"/>
      <c r="B45" s="7"/>
      <c r="C45" s="7"/>
      <c r="D45" s="6" t="s">
        <v>4</v>
      </c>
      <c r="E45" s="6"/>
      <c r="F45" s="6" t="s">
        <v>8</v>
      </c>
      <c r="G45" s="6"/>
      <c r="H45" s="6" t="s">
        <v>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1" customHeight="1" x14ac:dyDescent="0.3">
      <c r="A46" s="1"/>
      <c r="B46" s="7"/>
      <c r="C46" s="7"/>
      <c r="D46" s="6" t="s">
        <v>22</v>
      </c>
      <c r="E46" s="6"/>
      <c r="F46" s="6" t="s">
        <v>23</v>
      </c>
      <c r="G46" s="6"/>
      <c r="H46" s="6" t="s">
        <v>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1.75" customHeight="1" x14ac:dyDescent="0.25">
      <c r="A47" s="1"/>
      <c r="B47" s="9" t="s">
        <v>1</v>
      </c>
      <c r="C47" s="9"/>
      <c r="D47" s="23" t="str">
        <f>D16</f>
        <v/>
      </c>
      <c r="E47" s="24"/>
      <c r="F47" s="15" t="s">
        <v>9</v>
      </c>
      <c r="G47" s="24"/>
      <c r="H47" s="10" t="s">
        <v>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1.75" customHeight="1" x14ac:dyDescent="0.25">
      <c r="A48" s="1"/>
      <c r="B48" s="11" t="s">
        <v>2</v>
      </c>
      <c r="C48" s="11"/>
      <c r="D48" s="25">
        <f>SUM(D$17:D17)</f>
        <v>0</v>
      </c>
      <c r="E48" s="26"/>
      <c r="F48" s="16">
        <f>SUM(F$17:F17)</f>
        <v>0</v>
      </c>
      <c r="G48" s="26"/>
      <c r="H48" s="12">
        <v>7.72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1.75" customHeight="1" x14ac:dyDescent="0.25">
      <c r="A49" s="1"/>
      <c r="B49" s="11" t="s">
        <v>24</v>
      </c>
      <c r="C49" s="11"/>
      <c r="D49" s="25">
        <f>SUM(D$17:D18)</f>
        <v>0</v>
      </c>
      <c r="E49" s="26"/>
      <c r="F49" s="16">
        <f>SUM(F$17:F18)</f>
        <v>0</v>
      </c>
      <c r="G49" s="26"/>
      <c r="H49" s="12">
        <v>29.98</v>
      </c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1.75" customHeight="1" x14ac:dyDescent="0.25">
      <c r="A50" s="1"/>
      <c r="B50" s="11" t="s">
        <v>25</v>
      </c>
      <c r="C50" s="11"/>
      <c r="D50" s="25">
        <f>SUM(D$17:D19)</f>
        <v>0</v>
      </c>
      <c r="E50" s="26"/>
      <c r="F50" s="16">
        <f>SUM(F$17:F19)</f>
        <v>0</v>
      </c>
      <c r="G50" s="26"/>
      <c r="H50" s="12">
        <v>52.04</v>
      </c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1.75" customHeight="1" x14ac:dyDescent="0.25">
      <c r="A51" s="1"/>
      <c r="B51" s="11" t="s">
        <v>26</v>
      </c>
      <c r="C51" s="11"/>
      <c r="D51" s="25">
        <f>SUM(D$17:D20)</f>
        <v>0</v>
      </c>
      <c r="E51" s="26"/>
      <c r="F51" s="16">
        <f>SUM(F$17:F20)</f>
        <v>0</v>
      </c>
      <c r="G51" s="26"/>
      <c r="H51" s="12">
        <v>73.45</v>
      </c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1.75" customHeight="1" x14ac:dyDescent="0.25">
      <c r="A52" s="1"/>
      <c r="B52" s="11" t="s">
        <v>27</v>
      </c>
      <c r="C52" s="11"/>
      <c r="D52" s="25">
        <f>SUM(D$17:D21)</f>
        <v>0</v>
      </c>
      <c r="E52" s="26"/>
      <c r="F52" s="16">
        <f>SUM(F$17:F21)</f>
        <v>0</v>
      </c>
      <c r="G52" s="26"/>
      <c r="H52" s="12">
        <v>88.74</v>
      </c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1.75" customHeight="1" x14ac:dyDescent="0.25">
      <c r="A53" s="1"/>
      <c r="B53" s="11" t="s">
        <v>28</v>
      </c>
      <c r="C53" s="11"/>
      <c r="D53" s="25">
        <f>SUM(D$17:D22)</f>
        <v>0</v>
      </c>
      <c r="E53" s="26"/>
      <c r="F53" s="16">
        <f>SUM(F$17:F22)</f>
        <v>0</v>
      </c>
      <c r="G53" s="26"/>
      <c r="H53" s="12">
        <v>97.1</v>
      </c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</sheetData>
  <sheetProtection password="996B" sheet="1" objects="1" scenarios="1" selectLockedCells="1"/>
  <mergeCells count="3">
    <mergeCell ref="K17:N17"/>
    <mergeCell ref="K18:N18"/>
    <mergeCell ref="K19:N19"/>
  </mergeCells>
  <conditionalFormatting sqref="D17">
    <cfRule type="expression" dxfId="35" priority="12">
      <formula>COUNTBLANK(D17:D23)=0</formula>
    </cfRule>
  </conditionalFormatting>
  <conditionalFormatting sqref="J17">
    <cfRule type="expression" dxfId="34" priority="11">
      <formula>COUNTBLANK(D17:D22)=0</formula>
    </cfRule>
  </conditionalFormatting>
  <conditionalFormatting sqref="D18">
    <cfRule type="expression" dxfId="33" priority="10">
      <formula>COUNTBLANK(D17:D23)=0</formula>
    </cfRule>
  </conditionalFormatting>
  <conditionalFormatting sqref="D19">
    <cfRule type="expression" dxfId="32" priority="9">
      <formula>COUNTBLANK(D17:D23)=0</formula>
    </cfRule>
  </conditionalFormatting>
  <conditionalFormatting sqref="D20">
    <cfRule type="expression" dxfId="31" priority="8">
      <formula>COUNTBLANK(D17:D23)=0</formula>
    </cfRule>
  </conditionalFormatting>
  <conditionalFormatting sqref="D21">
    <cfRule type="expression" dxfId="30" priority="7">
      <formula>COUNTBLANK(D17:D23)=0</formula>
    </cfRule>
  </conditionalFormatting>
  <conditionalFormatting sqref="D22">
    <cfRule type="expression" dxfId="29" priority="6">
      <formula>COUNTBLANK(D17:D23)=0</formula>
    </cfRule>
  </conditionalFormatting>
  <conditionalFormatting sqref="K17:N17">
    <cfRule type="expression" dxfId="28" priority="5">
      <formula>COUNTBLANK(D17:D23)=0</formula>
    </cfRule>
  </conditionalFormatting>
  <conditionalFormatting sqref="K18:N18">
    <cfRule type="expression" dxfId="27" priority="4">
      <formula>COUNTBLANK(D17:D23)=0</formula>
    </cfRule>
  </conditionalFormatting>
  <conditionalFormatting sqref="D16">
    <cfRule type="expression" dxfId="26" priority="3">
      <formula>COUNTBLANK(D17:D22)=0</formula>
    </cfRule>
  </conditionalFormatting>
  <conditionalFormatting sqref="K19:N19">
    <cfRule type="expression" dxfId="25" priority="2">
      <formula>COUNTBLANK(D17:D23)=0</formula>
    </cfRule>
  </conditionalFormatting>
  <conditionalFormatting sqref="D23">
    <cfRule type="expression" dxfId="24" priority="1">
      <formula>COUNTBLANK(D17:D23)=0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Footer>&amp;C&amp;P</oddFooter>
  </headerFooter>
  <rowBreaks count="1" manualBreakCount="1">
    <brk id="4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312"/>
  <sheetViews>
    <sheetView showRowColHeaders="0" tabSelected="1" zoomScaleNormal="100" workbookViewId="0">
      <selection activeCell="D17" sqref="D17"/>
    </sheetView>
  </sheetViews>
  <sheetFormatPr defaultRowHeight="15" x14ac:dyDescent="0.25"/>
  <cols>
    <col min="1" max="1" width="6.28515625" customWidth="1"/>
    <col min="2" max="2" width="18.42578125" customWidth="1"/>
    <col min="3" max="3" width="9.42578125" bestFit="1" customWidth="1"/>
    <col min="4" max="4" width="9.28515625" bestFit="1" customWidth="1"/>
    <col min="6" max="6" width="9.28515625" bestFit="1" customWidth="1"/>
    <col min="8" max="8" width="14" customWidth="1"/>
    <col min="9" max="9" width="12.7109375" customWidth="1"/>
    <col min="11" max="11" width="10.42578125" customWidth="1"/>
    <col min="12" max="12" width="9.7109375" customWidth="1"/>
    <col min="13" max="13" width="10.140625" customWidth="1"/>
    <col min="14" max="14" width="12.28515625" customWidth="1"/>
  </cols>
  <sheetData>
    <row r="1" spans="1:39" ht="15.75" customHeight="1" x14ac:dyDescent="0.25">
      <c r="A1" s="1"/>
      <c r="B1" s="1"/>
      <c r="C1" s="1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customHeight="1" x14ac:dyDescent="0.25">
      <c r="A2" s="1"/>
      <c r="B2" s="1"/>
      <c r="C2" s="1"/>
      <c r="D2" s="28"/>
      <c r="E2" s="28"/>
      <c r="F2" s="28"/>
      <c r="G2" s="28"/>
      <c r="H2" s="28"/>
      <c r="I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customHeight="1" x14ac:dyDescent="0.25">
      <c r="A3" s="1"/>
      <c r="B3" s="1"/>
      <c r="C3" s="1"/>
      <c r="D3" s="28"/>
      <c r="E3" s="28"/>
      <c r="F3" s="28"/>
      <c r="G3" s="28"/>
      <c r="H3" s="28"/>
      <c r="I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75" customHeight="1" x14ac:dyDescent="0.25">
      <c r="A4" s="1"/>
      <c r="B4" s="1"/>
      <c r="C4" s="1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75" customHeight="1" x14ac:dyDescent="0.25">
      <c r="A5" s="1"/>
      <c r="B5" s="1"/>
      <c r="C5" s="1"/>
      <c r="D5" s="28"/>
      <c r="E5" s="28"/>
      <c r="F5" s="28"/>
      <c r="G5" s="28"/>
      <c r="H5" s="28"/>
      <c r="I5" s="2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.75" customHeight="1" x14ac:dyDescent="0.25">
      <c r="A6" s="1"/>
      <c r="B6" s="1"/>
      <c r="C6" s="1"/>
      <c r="D6" s="28"/>
      <c r="E6" s="28"/>
      <c r="F6" s="28"/>
      <c r="G6" s="28"/>
      <c r="H6" s="28"/>
      <c r="I6" s="2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1" x14ac:dyDescent="0.35">
      <c r="A7" s="8"/>
      <c r="B7" s="3" t="s">
        <v>0</v>
      </c>
      <c r="C7" s="2"/>
      <c r="D7" s="2"/>
      <c r="E7" s="2"/>
      <c r="F7" s="2"/>
      <c r="G7" s="2"/>
      <c r="H7" s="2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.75" customHeight="1" x14ac:dyDescent="0.35">
      <c r="A8" s="8"/>
      <c r="B8" s="2"/>
      <c r="C8" s="2"/>
      <c r="D8" s="2"/>
      <c r="E8" s="2"/>
      <c r="F8" s="2"/>
      <c r="G8" s="2"/>
      <c r="H8" s="2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1" x14ac:dyDescent="0.35">
      <c r="A9" s="8"/>
      <c r="B9" s="3" t="s">
        <v>10</v>
      </c>
      <c r="C9" s="4" t="s">
        <v>11</v>
      </c>
      <c r="D9" s="2"/>
      <c r="E9" s="2"/>
      <c r="F9" s="2" t="s">
        <v>18</v>
      </c>
      <c r="G9" s="2"/>
      <c r="H9" s="2" t="s">
        <v>21</v>
      </c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0.5" customHeight="1" x14ac:dyDescent="0.35">
      <c r="A10" s="8"/>
      <c r="B10" s="2"/>
      <c r="C10" s="2"/>
      <c r="D10" s="2"/>
      <c r="E10" s="2"/>
      <c r="F10" s="2"/>
      <c r="G10" s="2"/>
      <c r="H10" s="2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21" x14ac:dyDescent="0.35">
      <c r="A11" s="8"/>
      <c r="B11" s="3" t="s">
        <v>12</v>
      </c>
      <c r="C11" s="5">
        <v>42887</v>
      </c>
      <c r="D11" s="2"/>
      <c r="E11" s="2"/>
      <c r="F11" s="2"/>
      <c r="G11" s="2"/>
      <c r="H11" s="2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1" x14ac:dyDescent="0.35">
      <c r="A13" s="8"/>
      <c r="B13" s="6" t="s">
        <v>13</v>
      </c>
      <c r="C13" s="7"/>
      <c r="D13" s="6" t="s">
        <v>3</v>
      </c>
      <c r="E13" s="6"/>
      <c r="F13" s="6" t="s">
        <v>5</v>
      </c>
      <c r="G13" s="6"/>
      <c r="H13" s="6" t="s">
        <v>6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21" x14ac:dyDescent="0.35">
      <c r="A14" s="8"/>
      <c r="B14" s="7"/>
      <c r="C14" s="7"/>
      <c r="D14" s="6" t="s">
        <v>4</v>
      </c>
      <c r="E14" s="6"/>
      <c r="F14" s="6" t="s">
        <v>8</v>
      </c>
      <c r="G14" s="6"/>
      <c r="H14" s="6" t="s">
        <v>7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21" x14ac:dyDescent="0.35">
      <c r="A15" s="8"/>
      <c r="B15" s="7"/>
      <c r="C15" s="7"/>
      <c r="D15" s="6" t="s">
        <v>22</v>
      </c>
      <c r="E15" s="6"/>
      <c r="F15" s="6" t="s">
        <v>23</v>
      </c>
      <c r="G15" s="6"/>
      <c r="H15" s="6" t="s">
        <v>8</v>
      </c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21.75" thickBot="1" x14ac:dyDescent="0.4">
      <c r="A16" s="8"/>
      <c r="B16" s="9" t="s">
        <v>1</v>
      </c>
      <c r="C16" s="9"/>
      <c r="D16" s="22" t="str">
        <f>IF(COUNTBLANK(D17:D23)&lt;7,SUM(D17:D23),"")</f>
        <v/>
      </c>
      <c r="E16" s="9"/>
      <c r="F16" s="15" t="s">
        <v>9</v>
      </c>
      <c r="G16" s="9"/>
      <c r="H16" s="10" t="s">
        <v>9</v>
      </c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1" x14ac:dyDescent="0.35">
      <c r="A17" s="8"/>
      <c r="B17" s="11" t="s">
        <v>2</v>
      </c>
      <c r="C17" s="11"/>
      <c r="D17" s="19"/>
      <c r="E17" s="11"/>
      <c r="F17" s="16" t="str">
        <f>IF(COUNTBLANK(D$16)=0,ROUND((D17/$D$16)*100,0),"")</f>
        <v/>
      </c>
      <c r="G17" s="11"/>
      <c r="H17" s="12">
        <f>ROUND(H48,0)</f>
        <v>9</v>
      </c>
      <c r="I17" s="20"/>
      <c r="J17" s="13" t="s">
        <v>14</v>
      </c>
      <c r="K17" s="29" t="s">
        <v>16</v>
      </c>
      <c r="L17" s="30"/>
      <c r="M17" s="30"/>
      <c r="N17" s="3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1" x14ac:dyDescent="0.35">
      <c r="A18" s="8"/>
      <c r="B18" s="11" t="s">
        <v>24</v>
      </c>
      <c r="C18" s="11"/>
      <c r="D18" s="14"/>
      <c r="E18" s="11"/>
      <c r="F18" s="16" t="str">
        <f t="shared" ref="F18:F23" si="0">IF(COUNTBLANK(D$16)=0,ROUND((D18/$D$16)*100,0),"")</f>
        <v/>
      </c>
      <c r="G18" s="11"/>
      <c r="H18" s="12">
        <f>ROUND(H49,0)-ROUND(H48,0)</f>
        <v>18</v>
      </c>
      <c r="I18" s="20"/>
      <c r="J18" s="8"/>
      <c r="K18" s="32" t="s">
        <v>15</v>
      </c>
      <c r="L18" s="33"/>
      <c r="M18" s="33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1" x14ac:dyDescent="0.35">
      <c r="A19" s="8"/>
      <c r="B19" s="11" t="s">
        <v>25</v>
      </c>
      <c r="C19" s="11"/>
      <c r="D19" s="14"/>
      <c r="E19" s="11"/>
      <c r="F19" s="16" t="str">
        <f t="shared" si="0"/>
        <v/>
      </c>
      <c r="G19" s="11"/>
      <c r="H19" s="12">
        <f t="shared" ref="H19:H22" si="1">ROUND(H50,0)-ROUND(H49,0)</f>
        <v>21</v>
      </c>
      <c r="I19" s="20"/>
      <c r="J19" s="8"/>
      <c r="K19" s="35" t="s">
        <v>17</v>
      </c>
      <c r="L19" s="36"/>
      <c r="M19" s="36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1" x14ac:dyDescent="0.35">
      <c r="A20" s="8"/>
      <c r="B20" s="11" t="s">
        <v>26</v>
      </c>
      <c r="C20" s="11"/>
      <c r="D20" s="14"/>
      <c r="E20" s="11"/>
      <c r="F20" s="16" t="str">
        <f t="shared" si="0"/>
        <v/>
      </c>
      <c r="G20" s="11"/>
      <c r="H20" s="12">
        <f t="shared" si="1"/>
        <v>20</v>
      </c>
      <c r="I20" s="20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1" x14ac:dyDescent="0.35">
      <c r="A21" s="8"/>
      <c r="B21" s="11" t="s">
        <v>27</v>
      </c>
      <c r="C21" s="11"/>
      <c r="D21" s="14"/>
      <c r="E21" s="11"/>
      <c r="F21" s="16" t="str">
        <f t="shared" si="0"/>
        <v/>
      </c>
      <c r="G21" s="11"/>
      <c r="H21" s="12">
        <f t="shared" si="1"/>
        <v>17</v>
      </c>
      <c r="I21" s="20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1" x14ac:dyDescent="0.35">
      <c r="A22" s="8"/>
      <c r="B22" s="11" t="s">
        <v>28</v>
      </c>
      <c r="C22" s="11"/>
      <c r="D22" s="18"/>
      <c r="E22" s="11"/>
      <c r="F22" s="16" t="str">
        <f t="shared" si="0"/>
        <v/>
      </c>
      <c r="G22" s="11"/>
      <c r="H22" s="12">
        <f t="shared" si="1"/>
        <v>10</v>
      </c>
      <c r="I22" s="20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75" customHeight="1" thickBot="1" x14ac:dyDescent="0.3">
      <c r="A23" s="1"/>
      <c r="B23" s="11" t="s">
        <v>29</v>
      </c>
      <c r="C23" s="11"/>
      <c r="D23" s="27"/>
      <c r="E23" s="11"/>
      <c r="F23" s="16" t="str">
        <f t="shared" si="0"/>
        <v/>
      </c>
      <c r="G23" s="11"/>
      <c r="H23" s="12">
        <f>100-ROUND(H53,0)</f>
        <v>5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"/>
      <c r="B24" s="1"/>
      <c r="C24" s="1"/>
      <c r="D24" s="1"/>
      <c r="E24" s="1"/>
      <c r="F24" s="1"/>
      <c r="G24" s="1"/>
      <c r="H24" s="1"/>
      <c r="I24" s="1"/>
      <c r="J24" s="17" t="str">
        <f>IF(AND(COUNTBLANK(D16)=0,D16&lt;SUM(D17:D22))=TRUE,"Warning: All Grades is greater than the number of A* to E grades !","")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4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1" customHeight="1" x14ac:dyDescent="0.3">
      <c r="A43" s="1"/>
      <c r="B43" s="6" t="s">
        <v>13</v>
      </c>
      <c r="C43" s="7"/>
      <c r="D43" s="6" t="s">
        <v>30</v>
      </c>
      <c r="E43" s="6"/>
      <c r="F43" s="6" t="s">
        <v>5</v>
      </c>
      <c r="G43" s="6"/>
      <c r="H43" s="6" t="s">
        <v>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1" customHeight="1" x14ac:dyDescent="0.3">
      <c r="A44" s="1"/>
      <c r="B44" s="6"/>
      <c r="C44" s="7"/>
      <c r="D44" s="6" t="s">
        <v>3</v>
      </c>
      <c r="E44" s="6"/>
      <c r="F44" s="6" t="s">
        <v>30</v>
      </c>
      <c r="G44" s="6"/>
      <c r="H44" s="6" t="s">
        <v>30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1"/>
      <c r="B45" s="7"/>
      <c r="C45" s="7"/>
      <c r="D45" s="6" t="s">
        <v>4</v>
      </c>
      <c r="E45" s="6"/>
      <c r="F45" s="6" t="s">
        <v>8</v>
      </c>
      <c r="G45" s="6"/>
      <c r="H45" s="6" t="s">
        <v>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1" customHeight="1" x14ac:dyDescent="0.3">
      <c r="A46" s="1"/>
      <c r="B46" s="7"/>
      <c r="C46" s="7"/>
      <c r="D46" s="6" t="s">
        <v>22</v>
      </c>
      <c r="E46" s="6"/>
      <c r="F46" s="6" t="s">
        <v>23</v>
      </c>
      <c r="G46" s="6"/>
      <c r="H46" s="6" t="s">
        <v>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1.75" customHeight="1" x14ac:dyDescent="0.25">
      <c r="A47" s="1"/>
      <c r="B47" s="9" t="s">
        <v>1</v>
      </c>
      <c r="C47" s="9"/>
      <c r="D47" s="23" t="str">
        <f>D16</f>
        <v/>
      </c>
      <c r="E47" s="24"/>
      <c r="F47" s="15" t="s">
        <v>9</v>
      </c>
      <c r="G47" s="24"/>
      <c r="H47" s="10" t="s">
        <v>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1.75" customHeight="1" x14ac:dyDescent="0.25">
      <c r="A48" s="1"/>
      <c r="B48" s="11" t="s">
        <v>2</v>
      </c>
      <c r="C48" s="11"/>
      <c r="D48" s="25">
        <f>SUM(D$17:D17)</f>
        <v>0</v>
      </c>
      <c r="E48" s="26"/>
      <c r="F48" s="16">
        <f>SUM(F$17:F17)</f>
        <v>0</v>
      </c>
      <c r="G48" s="26"/>
      <c r="H48" s="12">
        <v>8.51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1.75" customHeight="1" x14ac:dyDescent="0.25">
      <c r="A49" s="1"/>
      <c r="B49" s="11" t="s">
        <v>24</v>
      </c>
      <c r="C49" s="11"/>
      <c r="D49" s="25">
        <f>SUM(D$17:D18)</f>
        <v>0</v>
      </c>
      <c r="E49" s="26"/>
      <c r="F49" s="16">
        <f>SUM(F$17:F18)</f>
        <v>0</v>
      </c>
      <c r="G49" s="26"/>
      <c r="H49" s="12">
        <v>26.9</v>
      </c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1.75" customHeight="1" x14ac:dyDescent="0.25">
      <c r="A50" s="1"/>
      <c r="B50" s="11" t="s">
        <v>25</v>
      </c>
      <c r="C50" s="11"/>
      <c r="D50" s="25">
        <f>SUM(D$17:D19)</f>
        <v>0</v>
      </c>
      <c r="E50" s="26"/>
      <c r="F50" s="16">
        <f>SUM(F$17:F19)</f>
        <v>0</v>
      </c>
      <c r="G50" s="26"/>
      <c r="H50" s="12">
        <v>48.3</v>
      </c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1.75" customHeight="1" x14ac:dyDescent="0.25">
      <c r="A51" s="1"/>
      <c r="B51" s="11" t="s">
        <v>26</v>
      </c>
      <c r="C51" s="11"/>
      <c r="D51" s="25">
        <f>SUM(D$17:D20)</f>
        <v>0</v>
      </c>
      <c r="E51" s="26"/>
      <c r="F51" s="16">
        <f>SUM(F$17:F20)</f>
        <v>0</v>
      </c>
      <c r="G51" s="26"/>
      <c r="H51" s="12">
        <v>67.69</v>
      </c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1.75" customHeight="1" x14ac:dyDescent="0.25">
      <c r="A52" s="1"/>
      <c r="B52" s="11" t="s">
        <v>27</v>
      </c>
      <c r="C52" s="11"/>
      <c r="D52" s="25">
        <f>SUM(D$17:D21)</f>
        <v>0</v>
      </c>
      <c r="E52" s="26"/>
      <c r="F52" s="16">
        <f>SUM(F$17:F21)</f>
        <v>0</v>
      </c>
      <c r="G52" s="26"/>
      <c r="H52" s="12">
        <v>84.76</v>
      </c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1.75" customHeight="1" x14ac:dyDescent="0.25">
      <c r="A53" s="1"/>
      <c r="B53" s="11" t="s">
        <v>28</v>
      </c>
      <c r="C53" s="11"/>
      <c r="D53" s="25">
        <f>SUM(D$17:D22)</f>
        <v>0</v>
      </c>
      <c r="E53" s="26"/>
      <c r="F53" s="16">
        <f>SUM(F$17:F22)</f>
        <v>0</v>
      </c>
      <c r="G53" s="26"/>
      <c r="H53" s="12">
        <v>95.45</v>
      </c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</sheetData>
  <sheetProtection password="996B" sheet="1" objects="1" scenarios="1" selectLockedCells="1"/>
  <mergeCells count="3">
    <mergeCell ref="K17:N17"/>
    <mergeCell ref="K18:N18"/>
    <mergeCell ref="K19:N19"/>
  </mergeCells>
  <conditionalFormatting sqref="D17">
    <cfRule type="expression" dxfId="23" priority="12">
      <formula>COUNTBLANK(D17:D23)=0</formula>
    </cfRule>
  </conditionalFormatting>
  <conditionalFormatting sqref="J17">
    <cfRule type="expression" dxfId="22" priority="11">
      <formula>COUNTBLANK(D17:D22)=0</formula>
    </cfRule>
  </conditionalFormatting>
  <conditionalFormatting sqref="D18">
    <cfRule type="expression" dxfId="21" priority="10">
      <formula>COUNTBLANK(D17:D23)=0</formula>
    </cfRule>
  </conditionalFormatting>
  <conditionalFormatting sqref="D19">
    <cfRule type="expression" dxfId="20" priority="9">
      <formula>COUNTBLANK(D17:D23)=0</formula>
    </cfRule>
  </conditionalFormatting>
  <conditionalFormatting sqref="D20">
    <cfRule type="expression" dxfId="19" priority="8">
      <formula>COUNTBLANK(D17:D23)=0</formula>
    </cfRule>
  </conditionalFormatting>
  <conditionalFormatting sqref="D21">
    <cfRule type="expression" dxfId="18" priority="7">
      <formula>COUNTBLANK(D17:D23)=0</formula>
    </cfRule>
  </conditionalFormatting>
  <conditionalFormatting sqref="D22">
    <cfRule type="expression" dxfId="17" priority="6">
      <formula>COUNTBLANK(D17:D23)=0</formula>
    </cfRule>
  </conditionalFormatting>
  <conditionalFormatting sqref="K17:N17">
    <cfRule type="expression" dxfId="16" priority="5">
      <formula>COUNTBLANK(D17:D23)=0</formula>
    </cfRule>
  </conditionalFormatting>
  <conditionalFormatting sqref="K18:N18">
    <cfRule type="expression" dxfId="15" priority="4">
      <formula>COUNTBLANK(D17:D23)=0</formula>
    </cfRule>
  </conditionalFormatting>
  <conditionalFormatting sqref="D16">
    <cfRule type="expression" dxfId="14" priority="3">
      <formula>COUNTBLANK(D17:D22)=0</formula>
    </cfRule>
  </conditionalFormatting>
  <conditionalFormatting sqref="K19:N19">
    <cfRule type="expression" dxfId="13" priority="2">
      <formula>COUNTBLANK(D17:D23)=0</formula>
    </cfRule>
  </conditionalFormatting>
  <conditionalFormatting sqref="D23">
    <cfRule type="expression" dxfId="12" priority="1">
      <formula>COUNTBLANK(D17:D23)=0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Footer>&amp;C&amp;P</oddFooter>
  </headerFooter>
  <rowBreaks count="1" manualBreakCount="1">
    <brk id="41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M312"/>
  <sheetViews>
    <sheetView showRowColHeaders="0" zoomScaleNormal="100" workbookViewId="0">
      <selection activeCell="D17" sqref="D17"/>
    </sheetView>
  </sheetViews>
  <sheetFormatPr defaultRowHeight="15" x14ac:dyDescent="0.25"/>
  <cols>
    <col min="1" max="1" width="6.28515625" customWidth="1"/>
    <col min="2" max="2" width="18.42578125" customWidth="1"/>
    <col min="3" max="3" width="9.42578125" bestFit="1" customWidth="1"/>
    <col min="4" max="4" width="9.28515625" bestFit="1" customWidth="1"/>
    <col min="6" max="6" width="9.28515625" bestFit="1" customWidth="1"/>
    <col min="8" max="8" width="14" customWidth="1"/>
    <col min="9" max="9" width="12.7109375" customWidth="1"/>
    <col min="11" max="11" width="10.42578125" customWidth="1"/>
    <col min="12" max="12" width="9.7109375" customWidth="1"/>
    <col min="13" max="13" width="10.140625" customWidth="1"/>
    <col min="14" max="14" width="12.28515625" customWidth="1"/>
  </cols>
  <sheetData>
    <row r="1" spans="1:39" ht="15.75" customHeight="1" x14ac:dyDescent="0.25">
      <c r="A1" s="1"/>
      <c r="B1" s="1"/>
      <c r="C1" s="1"/>
      <c r="D1" s="28"/>
      <c r="E1" s="28"/>
      <c r="F1" s="28"/>
      <c r="G1" s="28"/>
      <c r="H1" s="28"/>
      <c r="I1" s="2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5.75" customHeight="1" x14ac:dyDescent="0.25">
      <c r="A2" s="1"/>
      <c r="B2" s="1"/>
      <c r="C2" s="1"/>
      <c r="D2" s="28"/>
      <c r="E2" s="28"/>
      <c r="F2" s="28"/>
      <c r="G2" s="28"/>
      <c r="H2" s="28"/>
      <c r="I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5.75" customHeight="1" x14ac:dyDescent="0.25">
      <c r="A3" s="1"/>
      <c r="B3" s="1"/>
      <c r="C3" s="1"/>
      <c r="D3" s="28"/>
      <c r="E3" s="28"/>
      <c r="F3" s="28"/>
      <c r="G3" s="28"/>
      <c r="H3" s="28"/>
      <c r="I3" s="2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5.75" customHeight="1" x14ac:dyDescent="0.25">
      <c r="A4" s="1"/>
      <c r="B4" s="1"/>
      <c r="C4" s="1"/>
      <c r="D4" s="28"/>
      <c r="E4" s="28"/>
      <c r="F4" s="28"/>
      <c r="G4" s="28"/>
      <c r="H4" s="28"/>
      <c r="I4" s="2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.75" customHeight="1" x14ac:dyDescent="0.25">
      <c r="A5" s="1"/>
      <c r="B5" s="1"/>
      <c r="C5" s="1"/>
      <c r="D5" s="28"/>
      <c r="E5" s="28"/>
      <c r="F5" s="28"/>
      <c r="G5" s="28"/>
      <c r="H5" s="28"/>
      <c r="I5" s="2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.75" customHeight="1" x14ac:dyDescent="0.25">
      <c r="A6" s="1"/>
      <c r="B6" s="1"/>
      <c r="C6" s="1"/>
      <c r="D6" s="28"/>
      <c r="E6" s="28"/>
      <c r="F6" s="28"/>
      <c r="G6" s="28"/>
      <c r="H6" s="28"/>
      <c r="I6" s="2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21" x14ac:dyDescent="0.35">
      <c r="A7" s="8"/>
      <c r="B7" s="3" t="s">
        <v>0</v>
      </c>
      <c r="C7" s="2"/>
      <c r="D7" s="2"/>
      <c r="E7" s="2"/>
      <c r="F7" s="2"/>
      <c r="G7" s="2"/>
      <c r="H7" s="2"/>
      <c r="I7" s="8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9.75" customHeight="1" x14ac:dyDescent="0.35">
      <c r="A8" s="8"/>
      <c r="B8" s="2"/>
      <c r="C8" s="2"/>
      <c r="D8" s="2"/>
      <c r="E8" s="2"/>
      <c r="F8" s="2"/>
      <c r="G8" s="2"/>
      <c r="H8" s="2"/>
      <c r="I8" s="8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21" x14ac:dyDescent="0.35">
      <c r="A9" s="8"/>
      <c r="B9" s="3" t="s">
        <v>10</v>
      </c>
      <c r="C9" s="4" t="s">
        <v>11</v>
      </c>
      <c r="D9" s="2"/>
      <c r="E9" s="2"/>
      <c r="F9" s="2" t="s">
        <v>18</v>
      </c>
      <c r="G9" s="2"/>
      <c r="H9" s="2" t="s">
        <v>32</v>
      </c>
      <c r="I9" s="8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0.5" customHeight="1" x14ac:dyDescent="0.35">
      <c r="A10" s="8"/>
      <c r="B10" s="2"/>
      <c r="C10" s="2"/>
      <c r="D10" s="2"/>
      <c r="E10" s="2"/>
      <c r="F10" s="2"/>
      <c r="G10" s="2"/>
      <c r="H10" s="2"/>
      <c r="I10" s="8"/>
      <c r="J10" s="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21" x14ac:dyDescent="0.35">
      <c r="A11" s="8"/>
      <c r="B11" s="3" t="s">
        <v>12</v>
      </c>
      <c r="C11" s="5">
        <v>42887</v>
      </c>
      <c r="D11" s="2"/>
      <c r="E11" s="2"/>
      <c r="F11" s="2"/>
      <c r="G11" s="2"/>
      <c r="H11" s="2"/>
      <c r="I11" s="8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4.5" customHeight="1" x14ac:dyDescent="0.35">
      <c r="A12" s="8"/>
      <c r="B12" s="8"/>
      <c r="C12" s="8"/>
      <c r="D12" s="8"/>
      <c r="E12" s="8"/>
      <c r="F12" s="8"/>
      <c r="G12" s="8"/>
      <c r="H12" s="8"/>
      <c r="I12" s="8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21" x14ac:dyDescent="0.35">
      <c r="A13" s="8"/>
      <c r="B13" s="6" t="s">
        <v>13</v>
      </c>
      <c r="C13" s="7"/>
      <c r="D13" s="6" t="s">
        <v>3</v>
      </c>
      <c r="E13" s="6"/>
      <c r="F13" s="6" t="s">
        <v>5</v>
      </c>
      <c r="G13" s="6"/>
      <c r="H13" s="6" t="s">
        <v>6</v>
      </c>
      <c r="I13" s="8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21" x14ac:dyDescent="0.35">
      <c r="A14" s="8"/>
      <c r="B14" s="7"/>
      <c r="C14" s="7"/>
      <c r="D14" s="6" t="s">
        <v>4</v>
      </c>
      <c r="E14" s="6"/>
      <c r="F14" s="6" t="s">
        <v>8</v>
      </c>
      <c r="G14" s="6"/>
      <c r="H14" s="6" t="s">
        <v>7</v>
      </c>
      <c r="I14" s="8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21" x14ac:dyDescent="0.35">
      <c r="A15" s="8"/>
      <c r="B15" s="7"/>
      <c r="C15" s="7"/>
      <c r="D15" s="6" t="s">
        <v>22</v>
      </c>
      <c r="E15" s="6"/>
      <c r="F15" s="6" t="s">
        <v>23</v>
      </c>
      <c r="G15" s="6"/>
      <c r="H15" s="6" t="s">
        <v>8</v>
      </c>
      <c r="I15" s="8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21.75" thickBot="1" x14ac:dyDescent="0.4">
      <c r="A16" s="8"/>
      <c r="B16" s="9" t="s">
        <v>1</v>
      </c>
      <c r="C16" s="9"/>
      <c r="D16" s="22" t="str">
        <f>IF(COUNTBLANK(D17:D23)&lt;7,SUM(D17:D23),"")</f>
        <v/>
      </c>
      <c r="E16" s="9"/>
      <c r="F16" s="15" t="s">
        <v>9</v>
      </c>
      <c r="G16" s="9"/>
      <c r="H16" s="10" t="s">
        <v>9</v>
      </c>
      <c r="I16" s="8"/>
      <c r="J16" s="8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21" x14ac:dyDescent="0.35">
      <c r="A17" s="8"/>
      <c r="B17" s="11" t="s">
        <v>2</v>
      </c>
      <c r="C17" s="11"/>
      <c r="D17" s="19"/>
      <c r="E17" s="11"/>
      <c r="F17" s="16" t="str">
        <f>IF(COUNTBLANK(D$16)=0,ROUND((D17/$D$16)*100,0),"")</f>
        <v/>
      </c>
      <c r="G17" s="11"/>
      <c r="H17" s="12">
        <f>ROUND(H48,0)</f>
        <v>10</v>
      </c>
      <c r="I17" s="20"/>
      <c r="J17" s="13" t="s">
        <v>14</v>
      </c>
      <c r="K17" s="29" t="s">
        <v>16</v>
      </c>
      <c r="L17" s="30"/>
      <c r="M17" s="30"/>
      <c r="N17" s="3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21" x14ac:dyDescent="0.35">
      <c r="A18" s="8"/>
      <c r="B18" s="11" t="s">
        <v>24</v>
      </c>
      <c r="C18" s="11"/>
      <c r="D18" s="14"/>
      <c r="E18" s="11"/>
      <c r="F18" s="16" t="str">
        <f t="shared" ref="F18:F23" si="0">IF(COUNTBLANK(D$16)=0,ROUND((D18/$D$16)*100,0),"")</f>
        <v/>
      </c>
      <c r="G18" s="11"/>
      <c r="H18" s="12">
        <f>ROUND(H49,0)-ROUND(H48,0)</f>
        <v>22</v>
      </c>
      <c r="I18" s="20"/>
      <c r="J18" s="8"/>
      <c r="K18" s="32" t="s">
        <v>15</v>
      </c>
      <c r="L18" s="33"/>
      <c r="M18" s="33"/>
      <c r="N18" s="34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21" x14ac:dyDescent="0.35">
      <c r="A19" s="8"/>
      <c r="B19" s="11" t="s">
        <v>25</v>
      </c>
      <c r="C19" s="11"/>
      <c r="D19" s="14"/>
      <c r="E19" s="11"/>
      <c r="F19" s="16" t="str">
        <f t="shared" si="0"/>
        <v/>
      </c>
      <c r="G19" s="11"/>
      <c r="H19" s="12">
        <f t="shared" ref="H19:H22" si="1">ROUND(H50,0)-ROUND(H49,0)</f>
        <v>21</v>
      </c>
      <c r="I19" s="20"/>
      <c r="J19" s="8"/>
      <c r="K19" s="35" t="s">
        <v>17</v>
      </c>
      <c r="L19" s="36"/>
      <c r="M19" s="36"/>
      <c r="N19" s="3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21" x14ac:dyDescent="0.35">
      <c r="A20" s="8"/>
      <c r="B20" s="11" t="s">
        <v>26</v>
      </c>
      <c r="C20" s="11"/>
      <c r="D20" s="14"/>
      <c r="E20" s="11"/>
      <c r="F20" s="16" t="str">
        <f t="shared" si="0"/>
        <v/>
      </c>
      <c r="G20" s="11"/>
      <c r="H20" s="12">
        <f t="shared" si="1"/>
        <v>18</v>
      </c>
      <c r="I20" s="20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21" x14ac:dyDescent="0.35">
      <c r="A21" s="8"/>
      <c r="B21" s="11" t="s">
        <v>27</v>
      </c>
      <c r="C21" s="11"/>
      <c r="D21" s="14"/>
      <c r="E21" s="11"/>
      <c r="F21" s="16" t="str">
        <f t="shared" si="0"/>
        <v/>
      </c>
      <c r="G21" s="11"/>
      <c r="H21" s="12">
        <f t="shared" si="1"/>
        <v>17</v>
      </c>
      <c r="I21" s="20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21" x14ac:dyDescent="0.35">
      <c r="A22" s="8"/>
      <c r="B22" s="11" t="s">
        <v>28</v>
      </c>
      <c r="C22" s="11"/>
      <c r="D22" s="18"/>
      <c r="E22" s="11"/>
      <c r="F22" s="16" t="str">
        <f t="shared" si="0"/>
        <v/>
      </c>
      <c r="G22" s="11"/>
      <c r="H22" s="12">
        <f t="shared" si="1"/>
        <v>9</v>
      </c>
      <c r="I22" s="20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21.75" customHeight="1" thickBot="1" x14ac:dyDescent="0.3">
      <c r="A23" s="1"/>
      <c r="B23" s="11" t="s">
        <v>29</v>
      </c>
      <c r="C23" s="11"/>
      <c r="D23" s="27"/>
      <c r="E23" s="11"/>
      <c r="F23" s="16" t="str">
        <f t="shared" si="0"/>
        <v/>
      </c>
      <c r="G23" s="11"/>
      <c r="H23" s="12">
        <f>100-ROUND(H53,0)</f>
        <v>3</v>
      </c>
      <c r="I23" s="2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25">
      <c r="A24" s="1"/>
      <c r="B24" s="1"/>
      <c r="C24" s="1"/>
      <c r="D24" s="1"/>
      <c r="E24" s="1"/>
      <c r="F24" s="1"/>
      <c r="G24" s="1"/>
      <c r="H24" s="1"/>
      <c r="I24" s="1"/>
      <c r="J24" s="17" t="str">
        <f>IF(AND(COUNTBLANK(D16)=0,D16&lt;SUM(D17:D22))=TRUE,"Warning: All Grades is greater than the number of A* to E grades !","")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4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21" customHeight="1" x14ac:dyDescent="0.3">
      <c r="A43" s="1"/>
      <c r="B43" s="6" t="s">
        <v>13</v>
      </c>
      <c r="C43" s="7"/>
      <c r="D43" s="6" t="s">
        <v>30</v>
      </c>
      <c r="E43" s="6"/>
      <c r="F43" s="6" t="s">
        <v>5</v>
      </c>
      <c r="G43" s="6"/>
      <c r="H43" s="6" t="s">
        <v>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21" customHeight="1" x14ac:dyDescent="0.3">
      <c r="A44" s="1"/>
      <c r="B44" s="6"/>
      <c r="C44" s="7"/>
      <c r="D44" s="6" t="s">
        <v>3</v>
      </c>
      <c r="E44" s="6"/>
      <c r="F44" s="6" t="s">
        <v>30</v>
      </c>
      <c r="G44" s="6"/>
      <c r="H44" s="6" t="s">
        <v>30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21" customHeight="1" x14ac:dyDescent="0.3">
      <c r="A45" s="1"/>
      <c r="B45" s="7"/>
      <c r="C45" s="7"/>
      <c r="D45" s="6" t="s">
        <v>4</v>
      </c>
      <c r="E45" s="6"/>
      <c r="F45" s="6" t="s">
        <v>8</v>
      </c>
      <c r="G45" s="6"/>
      <c r="H45" s="6" t="s">
        <v>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21" customHeight="1" x14ac:dyDescent="0.3">
      <c r="A46" s="1"/>
      <c r="B46" s="7"/>
      <c r="C46" s="7"/>
      <c r="D46" s="6" t="s">
        <v>22</v>
      </c>
      <c r="E46" s="6"/>
      <c r="F46" s="6" t="s">
        <v>23</v>
      </c>
      <c r="G46" s="6"/>
      <c r="H46" s="6" t="s">
        <v>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21.75" customHeight="1" x14ac:dyDescent="0.25">
      <c r="A47" s="1"/>
      <c r="B47" s="9" t="s">
        <v>1</v>
      </c>
      <c r="C47" s="9"/>
      <c r="D47" s="23" t="str">
        <f>D16</f>
        <v/>
      </c>
      <c r="E47" s="24"/>
      <c r="F47" s="15" t="s">
        <v>9</v>
      </c>
      <c r="G47" s="24"/>
      <c r="H47" s="10" t="s">
        <v>9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21.75" customHeight="1" x14ac:dyDescent="0.25">
      <c r="A48" s="1"/>
      <c r="B48" s="11" t="s">
        <v>2</v>
      </c>
      <c r="C48" s="11"/>
      <c r="D48" s="25">
        <f>SUM(D$17:D17)</f>
        <v>0</v>
      </c>
      <c r="E48" s="26"/>
      <c r="F48" s="16">
        <f>SUM(F$17:F17)</f>
        <v>0</v>
      </c>
      <c r="G48" s="26"/>
      <c r="H48" s="12">
        <v>10.29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21.75" customHeight="1" x14ac:dyDescent="0.25">
      <c r="A49" s="1"/>
      <c r="B49" s="11" t="s">
        <v>24</v>
      </c>
      <c r="C49" s="11"/>
      <c r="D49" s="25">
        <f>SUM(D$17:D18)</f>
        <v>0</v>
      </c>
      <c r="E49" s="26"/>
      <c r="F49" s="16">
        <f>SUM(F$17:F18)</f>
        <v>0</v>
      </c>
      <c r="G49" s="26"/>
      <c r="H49" s="12">
        <v>31.56</v>
      </c>
      <c r="I49" s="2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21.75" customHeight="1" x14ac:dyDescent="0.25">
      <c r="A50" s="1"/>
      <c r="B50" s="11" t="s">
        <v>25</v>
      </c>
      <c r="C50" s="11"/>
      <c r="D50" s="25">
        <f>SUM(D$17:D19)</f>
        <v>0</v>
      </c>
      <c r="E50" s="26"/>
      <c r="F50" s="16">
        <f>SUM(F$17:F19)</f>
        <v>0</v>
      </c>
      <c r="G50" s="26"/>
      <c r="H50" s="12">
        <v>52.51</v>
      </c>
      <c r="I50" s="2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21.75" customHeight="1" x14ac:dyDescent="0.25">
      <c r="A51" s="1"/>
      <c r="B51" s="11" t="s">
        <v>26</v>
      </c>
      <c r="C51" s="11"/>
      <c r="D51" s="25">
        <f>SUM(D$17:D20)</f>
        <v>0</v>
      </c>
      <c r="E51" s="26"/>
      <c r="F51" s="16">
        <f>SUM(F$17:F20)</f>
        <v>0</v>
      </c>
      <c r="G51" s="26"/>
      <c r="H51" s="12">
        <v>70.89</v>
      </c>
      <c r="I51" s="2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21.75" customHeight="1" x14ac:dyDescent="0.25">
      <c r="A52" s="1"/>
      <c r="B52" s="11" t="s">
        <v>27</v>
      </c>
      <c r="C52" s="11"/>
      <c r="D52" s="25">
        <f>SUM(D$17:D21)</f>
        <v>0</v>
      </c>
      <c r="E52" s="26"/>
      <c r="F52" s="16">
        <f>SUM(F$17:F21)</f>
        <v>0</v>
      </c>
      <c r="G52" s="26"/>
      <c r="H52" s="12">
        <v>87.64</v>
      </c>
      <c r="I52" s="2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21.75" customHeight="1" x14ac:dyDescent="0.25">
      <c r="A53" s="1"/>
      <c r="B53" s="11" t="s">
        <v>28</v>
      </c>
      <c r="C53" s="11"/>
      <c r="D53" s="25">
        <f>SUM(D$17:D22)</f>
        <v>0</v>
      </c>
      <c r="E53" s="26"/>
      <c r="F53" s="16">
        <f>SUM(F$17:F22)</f>
        <v>0</v>
      </c>
      <c r="G53" s="26"/>
      <c r="H53" s="12">
        <v>96.55</v>
      </c>
      <c r="I53" s="2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</sheetData>
  <sheetProtection password="996B" sheet="1" objects="1" scenarios="1" selectLockedCells="1"/>
  <mergeCells count="3">
    <mergeCell ref="K17:N17"/>
    <mergeCell ref="K18:N18"/>
    <mergeCell ref="K19:N19"/>
  </mergeCells>
  <conditionalFormatting sqref="D17">
    <cfRule type="expression" dxfId="11" priority="12">
      <formula>COUNTBLANK(D17:D23)=0</formula>
    </cfRule>
  </conditionalFormatting>
  <conditionalFormatting sqref="J17">
    <cfRule type="expression" dxfId="10" priority="11">
      <formula>COUNTBLANK(D17:D22)=0</formula>
    </cfRule>
  </conditionalFormatting>
  <conditionalFormatting sqref="D18">
    <cfRule type="expression" dxfId="9" priority="10">
      <formula>COUNTBLANK(D17:D23)=0</formula>
    </cfRule>
  </conditionalFormatting>
  <conditionalFormatting sqref="D19">
    <cfRule type="expression" dxfId="8" priority="9">
      <formula>COUNTBLANK(D17:D23)=0</formula>
    </cfRule>
  </conditionalFormatting>
  <conditionalFormatting sqref="D20">
    <cfRule type="expression" dxfId="7" priority="8">
      <formula>COUNTBLANK(D17:D23)=0</formula>
    </cfRule>
  </conditionalFormatting>
  <conditionalFormatting sqref="D21">
    <cfRule type="expression" dxfId="6" priority="7">
      <formula>COUNTBLANK(D17:D23)=0</formula>
    </cfRule>
  </conditionalFormatting>
  <conditionalFormatting sqref="D22">
    <cfRule type="expression" dxfId="5" priority="6">
      <formula>COUNTBLANK(D17:D23)=0</formula>
    </cfRule>
  </conditionalFormatting>
  <conditionalFormatting sqref="K17:N17">
    <cfRule type="expression" dxfId="4" priority="5">
      <formula>COUNTBLANK(D17:D23)=0</formula>
    </cfRule>
  </conditionalFormatting>
  <conditionalFormatting sqref="K18:N18">
    <cfRule type="expression" dxfId="3" priority="4">
      <formula>COUNTBLANK(D17:D23)=0</formula>
    </cfRule>
  </conditionalFormatting>
  <conditionalFormatting sqref="D16">
    <cfRule type="expression" dxfId="2" priority="3">
      <formula>COUNTBLANK(D17:D22)=0</formula>
    </cfRule>
  </conditionalFormatting>
  <conditionalFormatting sqref="K19:N19">
    <cfRule type="expression" dxfId="1" priority="2">
      <formula>COUNTBLANK(D17:D23)=0</formula>
    </cfRule>
  </conditionalFormatting>
  <conditionalFormatting sqref="D23">
    <cfRule type="expression" dxfId="0" priority="1">
      <formula>COUNTBLANK(D17:D23)=0</formula>
    </cfRule>
  </conditionalFormatting>
  <pageMargins left="0.23622047244094491" right="0.23622047244094491" top="0.74803149606299213" bottom="0.74803149606299213" header="0.31496062992125984" footer="0.31496062992125984"/>
  <pageSetup paperSize="9" fitToHeight="2" orientation="portrait" r:id="rId1"/>
  <headerFooter>
    <oddFooter>&amp;C&amp;P</oddFooter>
  </headerFooter>
  <rowBreaks count="1" manualBreakCount="1">
    <brk id="4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Biology A - H420</vt:lpstr>
      <vt:lpstr>Biology B (Adv Biology) - H422</vt:lpstr>
      <vt:lpstr>Chemistry A - H432</vt:lpstr>
      <vt:lpstr>Chemistry B (Salters) - H433</vt:lpstr>
      <vt:lpstr>Physics A - H556</vt:lpstr>
      <vt:lpstr>Physics B (Adv Physics) - H557</vt:lpstr>
      <vt:lpstr>'Biology A - H420'!Print_Area</vt:lpstr>
      <vt:lpstr>'Biology B (Adv Biology) - H422'!Print_Area</vt:lpstr>
      <vt:lpstr>'Chemistry A - H432'!Print_Area</vt:lpstr>
      <vt:lpstr>'Chemistry B (Salters) - H433'!Print_Area</vt:lpstr>
      <vt:lpstr>'Physics A - H556'!Print_Area</vt:lpstr>
      <vt:lpstr>'Physics B (Adv Physics) - H557'!Print_Area</vt:lpstr>
      <vt:lpstr>'Biology A - H420'!Print_Titles</vt:lpstr>
      <vt:lpstr>'Biology B (Adv Biology) - H422'!Print_Titles</vt:lpstr>
      <vt:lpstr>'Chemistry A - H432'!Print_Titles</vt:lpstr>
      <vt:lpstr>'Chemistry B (Salters) - H433'!Print_Titles</vt:lpstr>
      <vt:lpstr>'Physics A - H556'!Print_Titles</vt:lpstr>
      <vt:lpstr>'Physics B (Adv Physics) - H557'!Print_Titles</vt:lpstr>
    </vt:vector>
  </TitlesOfParts>
  <Company>Cambridge Assessment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 Level Science grade breakdown</dc:title>
  <dc:creator/>
  <cp:lastModifiedBy>Phoebe Davis</cp:lastModifiedBy>
  <cp:lastPrinted>2017-09-05T13:04:43Z</cp:lastPrinted>
  <dcterms:created xsi:type="dcterms:W3CDTF">2017-08-29T12:41:59Z</dcterms:created>
  <dcterms:modified xsi:type="dcterms:W3CDTF">2017-09-26T14:49:45Z</dcterms:modified>
</cp:coreProperties>
</file>